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P\Desktop\480_PBS\Dydaktyka\"/>
    </mc:Choice>
  </mc:AlternateContent>
  <xr:revisionPtr revIDLastSave="0" documentId="8_{0E4DE297-F557-443F-8AE1-A33FEAC6D67F}" xr6:coauthVersionLast="47" xr6:coauthVersionMax="47" xr10:uidLastSave="{00000000-0000-0000-0000-000000000000}"/>
  <bookViews>
    <workbookView xWindow="-108" yWindow="-108" windowWidth="23256" windowHeight="12576" tabRatio="781" firstSheet="1" activeTab="1" xr2:uid="{00000000-000D-0000-FFFF-FFFF00000000}"/>
  </bookViews>
  <sheets>
    <sheet name="plan studiów I st. niestacjon." sheetId="8" state="hidden" r:id="rId1"/>
    <sheet name="plan studiów I st. stacjon." sheetId="7" r:id="rId2"/>
    <sheet name="plan studiów II" sheetId="5" state="hidden" r:id="rId3"/>
  </sheets>
  <definedNames>
    <definedName name="_xlnm.Print_Area" localSheetId="1">'plan studiów I st. stacjon.'!$A$1:$AN$207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7" l="1"/>
  <c r="F71" i="7"/>
  <c r="F72" i="7"/>
  <c r="F73" i="7"/>
  <c r="F74" i="7"/>
  <c r="F75" i="7"/>
  <c r="F69" i="7"/>
  <c r="F68" i="7"/>
  <c r="F119" i="7"/>
  <c r="F120" i="7"/>
  <c r="F121" i="7"/>
  <c r="F122" i="7"/>
  <c r="F123" i="7"/>
  <c r="F124" i="7"/>
  <c r="F125" i="7"/>
  <c r="F126" i="7"/>
  <c r="F127" i="7"/>
  <c r="F128" i="7"/>
  <c r="F129" i="7"/>
  <c r="F118" i="7"/>
  <c r="F117" i="7"/>
  <c r="F173" i="7"/>
  <c r="F174" i="7"/>
  <c r="F175" i="7"/>
  <c r="F176" i="7"/>
  <c r="F177" i="7"/>
  <c r="F178" i="7"/>
  <c r="F179" i="7"/>
  <c r="F180" i="7"/>
  <c r="F181" i="7"/>
  <c r="F172" i="7"/>
  <c r="F171" i="7"/>
  <c r="AJ138" i="7"/>
  <c r="AJ190" i="7" s="1"/>
  <c r="AF138" i="7"/>
  <c r="AF190" i="7" s="1"/>
  <c r="AB138" i="7"/>
  <c r="AB190" i="7" s="1"/>
  <c r="X138" i="7"/>
  <c r="X190" i="7" s="1"/>
  <c r="T138" i="7"/>
  <c r="T190" i="7" s="1"/>
  <c r="P138" i="7"/>
  <c r="P190" i="7" s="1"/>
  <c r="AJ137" i="7"/>
  <c r="AJ189" i="7" s="1"/>
  <c r="AF137" i="7"/>
  <c r="AF189" i="7" s="1"/>
  <c r="AB137" i="7"/>
  <c r="AB189" i="7" s="1"/>
  <c r="X137" i="7"/>
  <c r="X189" i="7" s="1"/>
  <c r="T137" i="7"/>
  <c r="T189" i="7" s="1"/>
  <c r="P137" i="7"/>
  <c r="P189" i="7" s="1"/>
  <c r="L138" i="7"/>
  <c r="L190" i="7" s="1"/>
  <c r="L137" i="7"/>
  <c r="L189" i="7" s="1"/>
  <c r="AQ182" i="7"/>
  <c r="AR182" i="7"/>
  <c r="AS182" i="7"/>
  <c r="AT182" i="7"/>
  <c r="AU182" i="7"/>
  <c r="AV182" i="7"/>
  <c r="AP182" i="7"/>
  <c r="AQ130" i="7"/>
  <c r="AR130" i="7"/>
  <c r="AS130" i="7"/>
  <c r="AT130" i="7"/>
  <c r="AU130" i="7"/>
  <c r="AV130" i="7"/>
  <c r="AQ76" i="7"/>
  <c r="P85" i="7" s="1"/>
  <c r="AR76" i="7"/>
  <c r="T85" i="7" s="1"/>
  <c r="AS76" i="7"/>
  <c r="X85" i="7" s="1"/>
  <c r="AT76" i="7"/>
  <c r="AB85" i="7" s="1"/>
  <c r="AU76" i="7"/>
  <c r="AF85" i="7" s="1"/>
  <c r="AV76" i="7"/>
  <c r="AJ85" i="7" s="1"/>
  <c r="AP76" i="7"/>
  <c r="L85" i="7" s="1"/>
  <c r="K175" i="7"/>
  <c r="J175" i="7"/>
  <c r="J176" i="7"/>
  <c r="H176" i="7"/>
  <c r="H177" i="7"/>
  <c r="J177" i="7"/>
  <c r="H178" i="7"/>
  <c r="J178" i="7"/>
  <c r="K179" i="7"/>
  <c r="H75" i="7"/>
  <c r="H74" i="7"/>
  <c r="H73" i="7"/>
  <c r="I72" i="7"/>
  <c r="I76" i="7" s="1"/>
  <c r="I81" i="7" s="1"/>
  <c r="H71" i="7"/>
  <c r="H70" i="7"/>
  <c r="H69" i="7"/>
  <c r="J69" i="7"/>
  <c r="J68" i="7"/>
  <c r="H129" i="7"/>
  <c r="K128" i="7"/>
  <c r="J127" i="7"/>
  <c r="H127" i="7"/>
  <c r="J126" i="7"/>
  <c r="H125" i="7"/>
  <c r="J124" i="7"/>
  <c r="H124" i="7"/>
  <c r="H123" i="7"/>
  <c r="K123" i="7"/>
  <c r="J122" i="7"/>
  <c r="H122" i="7"/>
  <c r="J121" i="7"/>
  <c r="L130" i="7"/>
  <c r="K120" i="7"/>
  <c r="J119" i="7"/>
  <c r="H119" i="7"/>
  <c r="H118" i="7"/>
  <c r="H117" i="7"/>
  <c r="H175" i="7"/>
  <c r="K174" i="7"/>
  <c r="K173" i="7"/>
  <c r="K172" i="7"/>
  <c r="K171" i="7"/>
  <c r="J179" i="7"/>
  <c r="I179" i="7"/>
  <c r="H179" i="7"/>
  <c r="K178" i="7"/>
  <c r="I178" i="7"/>
  <c r="K177" i="7"/>
  <c r="I177" i="7"/>
  <c r="K176" i="7"/>
  <c r="I176" i="7"/>
  <c r="I175" i="7"/>
  <c r="J174" i="7"/>
  <c r="I174" i="7"/>
  <c r="H174" i="7"/>
  <c r="J173" i="7"/>
  <c r="I173" i="7"/>
  <c r="H173" i="7"/>
  <c r="J172" i="7"/>
  <c r="I172" i="7"/>
  <c r="H172" i="7"/>
  <c r="J171" i="7"/>
  <c r="I171" i="7"/>
  <c r="H171" i="7"/>
  <c r="D76" i="7"/>
  <c r="E76" i="7"/>
  <c r="K76" i="7"/>
  <c r="L76" i="7"/>
  <c r="L81" i="7" s="1"/>
  <c r="M76" i="7"/>
  <c r="M81" i="7" s="1"/>
  <c r="N76" i="7"/>
  <c r="O76" i="7"/>
  <c r="O81" i="7" s="1"/>
  <c r="P76" i="7"/>
  <c r="P81" i="7" s="1"/>
  <c r="Q76" i="7"/>
  <c r="Q81" i="7" s="1"/>
  <c r="R76" i="7"/>
  <c r="R81" i="7" s="1"/>
  <c r="S76" i="7"/>
  <c r="T76" i="7"/>
  <c r="T81" i="7" s="1"/>
  <c r="U76" i="7"/>
  <c r="U81" i="7" s="1"/>
  <c r="V76" i="7"/>
  <c r="V81" i="7" s="1"/>
  <c r="W76" i="7"/>
  <c r="W81" i="7" s="1"/>
  <c r="X76" i="7"/>
  <c r="X81" i="7" s="1"/>
  <c r="Y76" i="7"/>
  <c r="Z76" i="7"/>
  <c r="AA76" i="7"/>
  <c r="AB76" i="7"/>
  <c r="AB81" i="7" s="1"/>
  <c r="AC76" i="7"/>
  <c r="AC81" i="7" s="1"/>
  <c r="AD76" i="7"/>
  <c r="AE76" i="7"/>
  <c r="AE81" i="7" s="1"/>
  <c r="AF76" i="7"/>
  <c r="AF81" i="7" s="1"/>
  <c r="AG76" i="7"/>
  <c r="AG81" i="7" s="1"/>
  <c r="AH76" i="7"/>
  <c r="AH81" i="7" s="1"/>
  <c r="AI76" i="7"/>
  <c r="AJ76" i="7"/>
  <c r="AJ81" i="7" s="1"/>
  <c r="AK76" i="7"/>
  <c r="AK81" i="7" s="1"/>
  <c r="AL76" i="7"/>
  <c r="AL81" i="7" s="1"/>
  <c r="AM76" i="7"/>
  <c r="AM81" i="7" s="1"/>
  <c r="I189" i="8"/>
  <c r="I188" i="8"/>
  <c r="I187" i="8"/>
  <c r="I186" i="8"/>
  <c r="I141" i="8"/>
  <c r="I140" i="8"/>
  <c r="I139" i="8"/>
  <c r="I138" i="8"/>
  <c r="I93" i="8"/>
  <c r="I92" i="8"/>
  <c r="I91" i="8"/>
  <c r="I90" i="8"/>
  <c r="I50" i="8"/>
  <c r="I49" i="8"/>
  <c r="I48" i="8"/>
  <c r="I47" i="8"/>
  <c r="I161" i="7"/>
  <c r="I160" i="7"/>
  <c r="I159" i="7"/>
  <c r="I158" i="7"/>
  <c r="I107" i="7"/>
  <c r="I106" i="7"/>
  <c r="I105" i="7"/>
  <c r="I104" i="7"/>
  <c r="I58" i="7"/>
  <c r="I55" i="7"/>
  <c r="I57" i="7"/>
  <c r="I56" i="7"/>
  <c r="AS219" i="8"/>
  <c r="AS218" i="8"/>
  <c r="AQ210" i="8"/>
  <c r="AP210" i="8"/>
  <c r="AO210" i="8"/>
  <c r="AN210" i="8"/>
  <c r="AM210" i="8"/>
  <c r="AL210" i="8"/>
  <c r="AK210" i="8"/>
  <c r="AJ210" i="8"/>
  <c r="AI210" i="8"/>
  <c r="AH210" i="8"/>
  <c r="AG210" i="8"/>
  <c r="AF210" i="8"/>
  <c r="AE210" i="8"/>
  <c r="AD210" i="8"/>
  <c r="AC210" i="8"/>
  <c r="AB210" i="8"/>
  <c r="AA210" i="8"/>
  <c r="Z210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F210" i="8"/>
  <c r="E210" i="8"/>
  <c r="D210" i="8"/>
  <c r="G209" i="8"/>
  <c r="G208" i="8"/>
  <c r="G207" i="8"/>
  <c r="G206" i="8"/>
  <c r="G205" i="8"/>
  <c r="G204" i="8"/>
  <c r="G203" i="8"/>
  <c r="G202" i="8"/>
  <c r="G201" i="8"/>
  <c r="G200" i="8"/>
  <c r="G199" i="8"/>
  <c r="AS171" i="8"/>
  <c r="AS170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B163" i="8" s="1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F162" i="8"/>
  <c r="E162" i="8"/>
  <c r="D162" i="8"/>
  <c r="G161" i="8"/>
  <c r="G160" i="8"/>
  <c r="G159" i="8"/>
  <c r="G158" i="8"/>
  <c r="G157" i="8"/>
  <c r="G156" i="8"/>
  <c r="G155" i="8"/>
  <c r="G154" i="8"/>
  <c r="G153" i="8"/>
  <c r="G152" i="8"/>
  <c r="G151" i="8"/>
  <c r="AS123" i="8"/>
  <c r="AS122" i="8"/>
  <c r="AS121" i="8"/>
  <c r="AQ114" i="8"/>
  <c r="AP114" i="8"/>
  <c r="AO114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F114" i="8"/>
  <c r="E114" i="8"/>
  <c r="D114" i="8"/>
  <c r="G113" i="8"/>
  <c r="G112" i="8"/>
  <c r="G111" i="8"/>
  <c r="G110" i="8"/>
  <c r="G109" i="8"/>
  <c r="G108" i="8"/>
  <c r="G107" i="8"/>
  <c r="G106" i="8"/>
  <c r="G105" i="8"/>
  <c r="G104" i="8"/>
  <c r="G103" i="8"/>
  <c r="AS75" i="8"/>
  <c r="AS74" i="8"/>
  <c r="AS73" i="8"/>
  <c r="AQ66" i="8"/>
  <c r="AP66" i="8"/>
  <c r="AO66" i="8"/>
  <c r="AN66" i="8"/>
  <c r="AM66" i="8"/>
  <c r="AL66" i="8"/>
  <c r="AL167" i="8" s="1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V167" i="8" s="1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F66" i="8"/>
  <c r="E66" i="8"/>
  <c r="D66" i="8"/>
  <c r="G65" i="8"/>
  <c r="G64" i="8"/>
  <c r="G63" i="8"/>
  <c r="G62" i="8"/>
  <c r="G61" i="8"/>
  <c r="G60" i="8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E182" i="7"/>
  <c r="D182" i="7"/>
  <c r="G181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I130" i="7"/>
  <c r="E130" i="7"/>
  <c r="D130" i="7"/>
  <c r="AO84" i="7"/>
  <c r="AO83" i="7"/>
  <c r="A119" i="5"/>
  <c r="A75" i="5"/>
  <c r="D117" i="5"/>
  <c r="D73" i="5"/>
  <c r="H35" i="5"/>
  <c r="H123" i="5"/>
  <c r="H122" i="5"/>
  <c r="H121" i="5"/>
  <c r="H120" i="5"/>
  <c r="H76" i="5"/>
  <c r="H78" i="5"/>
  <c r="H79" i="5"/>
  <c r="H34" i="5"/>
  <c r="H33" i="5"/>
  <c r="H77" i="5" s="1"/>
  <c r="H32" i="5"/>
  <c r="Y95" i="5"/>
  <c r="Z95" i="5"/>
  <c r="AA95" i="5"/>
  <c r="X95" i="5"/>
  <c r="E51" i="5"/>
  <c r="G94" i="5"/>
  <c r="G50" i="5"/>
  <c r="G49" i="5"/>
  <c r="G48" i="5"/>
  <c r="G47" i="5"/>
  <c r="G46" i="5"/>
  <c r="G45" i="5"/>
  <c r="Q144" i="5"/>
  <c r="G143" i="5"/>
  <c r="D51" i="5"/>
  <c r="D56" i="5"/>
  <c r="F51" i="5"/>
  <c r="H51" i="5"/>
  <c r="I51" i="5"/>
  <c r="J51" i="5"/>
  <c r="K51" i="5"/>
  <c r="K56" i="5" s="1"/>
  <c r="L51" i="5"/>
  <c r="L56" i="5" s="1"/>
  <c r="M51" i="5"/>
  <c r="M100" i="5"/>
  <c r="N51" i="5"/>
  <c r="O51" i="5"/>
  <c r="P51" i="5"/>
  <c r="Q51" i="5"/>
  <c r="R51" i="5"/>
  <c r="R56" i="5" s="1"/>
  <c r="S51" i="5"/>
  <c r="S56" i="5" s="1"/>
  <c r="P57" i="5" s="1"/>
  <c r="T51" i="5"/>
  <c r="T56" i="5" s="1"/>
  <c r="U51" i="5"/>
  <c r="V51" i="5"/>
  <c r="W51" i="5"/>
  <c r="W56" i="5"/>
  <c r="X51" i="5"/>
  <c r="Y51" i="5"/>
  <c r="Y56" i="5" s="1"/>
  <c r="Z51" i="5"/>
  <c r="AA51" i="5"/>
  <c r="AA56" i="5" s="1"/>
  <c r="F56" i="5"/>
  <c r="N56" i="5"/>
  <c r="P56" i="5"/>
  <c r="X56" i="5"/>
  <c r="Z56" i="5"/>
  <c r="AC58" i="5"/>
  <c r="AC59" i="5"/>
  <c r="AC60" i="5"/>
  <c r="L95" i="5"/>
  <c r="L144" i="5"/>
  <c r="M95" i="5"/>
  <c r="M144" i="5"/>
  <c r="N95" i="5"/>
  <c r="N149" i="5" s="1"/>
  <c r="N144" i="5"/>
  <c r="O95" i="5"/>
  <c r="O144" i="5"/>
  <c r="O149" i="5" s="1"/>
  <c r="P95" i="5"/>
  <c r="P144" i="5"/>
  <c r="P149" i="5" s="1"/>
  <c r="Q95" i="5"/>
  <c r="Q149" i="5" s="1"/>
  <c r="R95" i="5"/>
  <c r="R144" i="5"/>
  <c r="S95" i="5"/>
  <c r="S144" i="5"/>
  <c r="T95" i="5"/>
  <c r="T100" i="5"/>
  <c r="T144" i="5"/>
  <c r="U95" i="5"/>
  <c r="U149" i="5" s="1"/>
  <c r="U144" i="5"/>
  <c r="V95" i="5"/>
  <c r="V149" i="5" s="1"/>
  <c r="V144" i="5"/>
  <c r="W95" i="5"/>
  <c r="W100" i="5" s="1"/>
  <c r="W144" i="5"/>
  <c r="X144" i="5"/>
  <c r="X149" i="5" s="1"/>
  <c r="Y144" i="5"/>
  <c r="Z100" i="5"/>
  <c r="Z144" i="5"/>
  <c r="AA100" i="5"/>
  <c r="AA144" i="5"/>
  <c r="AC153" i="5"/>
  <c r="AC152" i="5"/>
  <c r="AC151" i="5"/>
  <c r="AC104" i="5"/>
  <c r="AC103" i="5"/>
  <c r="AC102" i="5"/>
  <c r="L100" i="5"/>
  <c r="G89" i="5"/>
  <c r="G90" i="5"/>
  <c r="G91" i="5"/>
  <c r="G92" i="5"/>
  <c r="G93" i="5"/>
  <c r="D95" i="5"/>
  <c r="D100" i="5" s="1"/>
  <c r="E95" i="5"/>
  <c r="E100" i="5" s="1"/>
  <c r="F95" i="5"/>
  <c r="F100" i="5" s="1"/>
  <c r="H95" i="5"/>
  <c r="I95" i="5"/>
  <c r="I149" i="5" s="1"/>
  <c r="J95" i="5"/>
  <c r="K95" i="5"/>
  <c r="K100" i="5"/>
  <c r="G133" i="5"/>
  <c r="G144" i="5" s="1"/>
  <c r="G134" i="5"/>
  <c r="G135" i="5"/>
  <c r="G136" i="5"/>
  <c r="G137" i="5"/>
  <c r="G138" i="5"/>
  <c r="G139" i="5"/>
  <c r="G140" i="5"/>
  <c r="G141" i="5"/>
  <c r="G142" i="5"/>
  <c r="D144" i="5"/>
  <c r="E144" i="5"/>
  <c r="E149" i="5"/>
  <c r="F144" i="5"/>
  <c r="H144" i="5"/>
  <c r="I144" i="5"/>
  <c r="J144" i="5"/>
  <c r="K144" i="5"/>
  <c r="K149" i="5" s="1"/>
  <c r="AA149" i="5"/>
  <c r="Z149" i="5"/>
  <c r="L96" i="5"/>
  <c r="X52" i="5"/>
  <c r="U56" i="5"/>
  <c r="P52" i="5"/>
  <c r="L52" i="5"/>
  <c r="G51" i="5"/>
  <c r="G56" i="5" s="1"/>
  <c r="E56" i="5"/>
  <c r="M56" i="5"/>
  <c r="Q56" i="5"/>
  <c r="T52" i="5"/>
  <c r="H149" i="5"/>
  <c r="T149" i="5"/>
  <c r="D149" i="5"/>
  <c r="P211" i="8"/>
  <c r="G66" i="8"/>
  <c r="G71" i="8"/>
  <c r="E167" i="8"/>
  <c r="L163" i="8"/>
  <c r="P163" i="8"/>
  <c r="T163" i="8"/>
  <c r="X163" i="8"/>
  <c r="AF163" i="8"/>
  <c r="AJ163" i="8"/>
  <c r="AN163" i="8"/>
  <c r="X211" i="8"/>
  <c r="AF211" i="8"/>
  <c r="AN211" i="8"/>
  <c r="I167" i="8"/>
  <c r="K167" i="8"/>
  <c r="M215" i="8"/>
  <c r="O215" i="8"/>
  <c r="Q215" i="8"/>
  <c r="S215" i="8"/>
  <c r="U215" i="8"/>
  <c r="W215" i="8"/>
  <c r="Y215" i="8"/>
  <c r="AA215" i="8"/>
  <c r="AC215" i="8"/>
  <c r="AE215" i="8"/>
  <c r="AG215" i="8"/>
  <c r="AI215" i="8"/>
  <c r="AK215" i="8"/>
  <c r="AM215" i="8"/>
  <c r="AO215" i="8"/>
  <c r="AQ215" i="8"/>
  <c r="G114" i="8"/>
  <c r="J167" i="8"/>
  <c r="L167" i="8"/>
  <c r="L168" i="8" s="1"/>
  <c r="N167" i="8"/>
  <c r="P167" i="8"/>
  <c r="R167" i="8"/>
  <c r="T167" i="8"/>
  <c r="X167" i="8"/>
  <c r="Z167" i="8"/>
  <c r="AB115" i="8"/>
  <c r="AD167" i="8"/>
  <c r="AF167" i="8"/>
  <c r="AF168" i="8" s="1"/>
  <c r="AH167" i="8"/>
  <c r="AJ115" i="8"/>
  <c r="AN167" i="8"/>
  <c r="AN168" i="8" s="1"/>
  <c r="AP167" i="8"/>
  <c r="F167" i="8"/>
  <c r="G210" i="8"/>
  <c r="L211" i="8"/>
  <c r="T211" i="8"/>
  <c r="AB211" i="8"/>
  <c r="AJ211" i="8"/>
  <c r="P67" i="8"/>
  <c r="X67" i="8"/>
  <c r="AF67" i="8"/>
  <c r="AN67" i="8"/>
  <c r="E71" i="8"/>
  <c r="I71" i="8"/>
  <c r="K71" i="8"/>
  <c r="M71" i="8"/>
  <c r="O71" i="8"/>
  <c r="Q71" i="8"/>
  <c r="S71" i="8"/>
  <c r="U71" i="8"/>
  <c r="W71" i="8"/>
  <c r="Y71" i="8"/>
  <c r="AA71" i="8"/>
  <c r="AC71" i="8"/>
  <c r="AE71" i="8"/>
  <c r="AG71" i="8"/>
  <c r="AI71" i="8"/>
  <c r="AF72" i="8" s="1"/>
  <c r="AK71" i="8"/>
  <c r="AM71" i="8"/>
  <c r="AO71" i="8"/>
  <c r="AQ71" i="8"/>
  <c r="L115" i="8"/>
  <c r="T115" i="8"/>
  <c r="AF115" i="8"/>
  <c r="E119" i="8"/>
  <c r="I119" i="8"/>
  <c r="M119" i="8"/>
  <c r="Q119" i="8"/>
  <c r="U119" i="8"/>
  <c r="T120" i="8" s="1"/>
  <c r="Y119" i="8"/>
  <c r="AC119" i="8"/>
  <c r="AG119" i="8"/>
  <c r="AF120" i="8" s="1"/>
  <c r="AK119" i="8"/>
  <c r="AJ120" i="8" s="1"/>
  <c r="AO119" i="8"/>
  <c r="E215" i="8"/>
  <c r="I215" i="8"/>
  <c r="D215" i="8"/>
  <c r="D119" i="8"/>
  <c r="F215" i="8"/>
  <c r="F119" i="8"/>
  <c r="H215" i="8"/>
  <c r="H119" i="8"/>
  <c r="J215" i="8"/>
  <c r="J119" i="8"/>
  <c r="L215" i="8"/>
  <c r="L119" i="8"/>
  <c r="N215" i="8"/>
  <c r="N119" i="8"/>
  <c r="P215" i="8"/>
  <c r="P216" i="8" s="1"/>
  <c r="P119" i="8"/>
  <c r="R215" i="8"/>
  <c r="R119" i="8"/>
  <c r="T215" i="8"/>
  <c r="T119" i="8"/>
  <c r="V215" i="8"/>
  <c r="V119" i="8"/>
  <c r="X215" i="8"/>
  <c r="X216" i="8" s="1"/>
  <c r="X119" i="8"/>
  <c r="X120" i="8" s="1"/>
  <c r="Z215" i="8"/>
  <c r="Z119" i="8"/>
  <c r="AB215" i="8"/>
  <c r="AB216" i="8" s="1"/>
  <c r="AB119" i="8"/>
  <c r="AD215" i="8"/>
  <c r="AD119" i="8"/>
  <c r="AF215" i="8"/>
  <c r="AF216" i="8" s="1"/>
  <c r="AF119" i="8"/>
  <c r="AH215" i="8"/>
  <c r="AH119" i="8"/>
  <c r="AJ215" i="8"/>
  <c r="AJ216" i="8" s="1"/>
  <c r="AJ119" i="8"/>
  <c r="AL215" i="8"/>
  <c r="AL119" i="8"/>
  <c r="AN215" i="8"/>
  <c r="AN216" i="8" s="1"/>
  <c r="AN119" i="8"/>
  <c r="AP215" i="8"/>
  <c r="AP119" i="8"/>
  <c r="L67" i="8"/>
  <c r="T67" i="8"/>
  <c r="AB67" i="8"/>
  <c r="AJ67" i="8"/>
  <c r="D71" i="8"/>
  <c r="F71" i="8"/>
  <c r="H71" i="8"/>
  <c r="J71" i="8"/>
  <c r="L71" i="8"/>
  <c r="L72" i="8" s="1"/>
  <c r="N71" i="8"/>
  <c r="P71" i="8"/>
  <c r="R71" i="8"/>
  <c r="T71" i="8"/>
  <c r="T72" i="8" s="1"/>
  <c r="V71" i="8"/>
  <c r="X71" i="8"/>
  <c r="X72" i="8" s="1"/>
  <c r="Z71" i="8"/>
  <c r="AB71" i="8"/>
  <c r="AB72" i="8" s="1"/>
  <c r="AD71" i="8"/>
  <c r="AF71" i="8"/>
  <c r="AH71" i="8"/>
  <c r="AJ71" i="8"/>
  <c r="AJ72" i="8" s="1"/>
  <c r="AL71" i="8"/>
  <c r="AN71" i="8"/>
  <c r="AP71" i="8"/>
  <c r="M167" i="8"/>
  <c r="O167" i="8"/>
  <c r="Q167" i="8"/>
  <c r="S167" i="8"/>
  <c r="U167" i="8"/>
  <c r="T168" i="8" s="1"/>
  <c r="W167" i="8"/>
  <c r="Y167" i="8"/>
  <c r="X168" i="8" s="1"/>
  <c r="AA167" i="8"/>
  <c r="AC167" i="8"/>
  <c r="AE167" i="8"/>
  <c r="AG167" i="8"/>
  <c r="AI167" i="8"/>
  <c r="AK167" i="8"/>
  <c r="AM167" i="8"/>
  <c r="AO167" i="8"/>
  <c r="AQ167" i="8"/>
  <c r="P115" i="8"/>
  <c r="X115" i="8"/>
  <c r="AN115" i="8"/>
  <c r="K119" i="8"/>
  <c r="O119" i="8"/>
  <c r="S119" i="8"/>
  <c r="W119" i="8"/>
  <c r="AA119" i="8"/>
  <c r="AE119" i="8"/>
  <c r="AI119" i="8"/>
  <c r="AM119" i="8"/>
  <c r="AQ119" i="8"/>
  <c r="AN120" i="8" s="1"/>
  <c r="G162" i="8"/>
  <c r="G215" i="8" s="1"/>
  <c r="H13" i="8" s="1"/>
  <c r="D167" i="8"/>
  <c r="H167" i="8"/>
  <c r="AB167" i="8"/>
  <c r="AJ167" i="8"/>
  <c r="AJ168" i="8" s="1"/>
  <c r="K215" i="8"/>
  <c r="G119" i="8"/>
  <c r="AB168" i="8"/>
  <c r="P168" i="8"/>
  <c r="AB120" i="8"/>
  <c r="P120" i="8"/>
  <c r="L120" i="8"/>
  <c r="AN72" i="8"/>
  <c r="P72" i="8"/>
  <c r="AS217" i="8"/>
  <c r="T216" i="8"/>
  <c r="L216" i="8"/>
  <c r="AS169" i="8"/>
  <c r="AS168" i="8" l="1"/>
  <c r="AS120" i="8"/>
  <c r="AS72" i="8"/>
  <c r="G167" i="8"/>
  <c r="R149" i="5"/>
  <c r="F76" i="7"/>
  <c r="F81" i="7" s="1"/>
  <c r="T150" i="5"/>
  <c r="AS216" i="8"/>
  <c r="P145" i="5"/>
  <c r="X57" i="5"/>
  <c r="M149" i="5"/>
  <c r="W149" i="5"/>
  <c r="P139" i="7"/>
  <c r="P191" i="7" s="1"/>
  <c r="X145" i="5"/>
  <c r="G95" i="5"/>
  <c r="G100" i="5" s="1"/>
  <c r="N100" i="5"/>
  <c r="Y149" i="5"/>
  <c r="X150" i="5" s="1"/>
  <c r="K81" i="7"/>
  <c r="F130" i="7"/>
  <c r="F182" i="7"/>
  <c r="AB139" i="7"/>
  <c r="AB191" i="7" s="1"/>
  <c r="K130" i="7"/>
  <c r="K135" i="7" s="1"/>
  <c r="AJ139" i="7"/>
  <c r="AJ191" i="7" s="1"/>
  <c r="J130" i="7"/>
  <c r="J76" i="7"/>
  <c r="J81" i="7" s="1"/>
  <c r="AO138" i="7"/>
  <c r="X139" i="7"/>
  <c r="X191" i="7" s="1"/>
  <c r="T139" i="7"/>
  <c r="T191" i="7" s="1"/>
  <c r="AF139" i="7"/>
  <c r="AF191" i="7" s="1"/>
  <c r="AO189" i="7"/>
  <c r="AO190" i="7"/>
  <c r="H130" i="7"/>
  <c r="H76" i="7"/>
  <c r="L183" i="7"/>
  <c r="AO137" i="7"/>
  <c r="AO85" i="7"/>
  <c r="P135" i="7"/>
  <c r="AF135" i="7"/>
  <c r="X187" i="7"/>
  <c r="O135" i="7"/>
  <c r="AE135" i="7"/>
  <c r="AM135" i="7"/>
  <c r="H182" i="7"/>
  <c r="K182" i="7"/>
  <c r="I182" i="7"/>
  <c r="J182" i="7"/>
  <c r="V135" i="7"/>
  <c r="AI135" i="7"/>
  <c r="AA135" i="7"/>
  <c r="T183" i="7"/>
  <c r="D135" i="7"/>
  <c r="M135" i="7"/>
  <c r="AC135" i="7"/>
  <c r="AA81" i="7"/>
  <c r="AI81" i="7"/>
  <c r="AF82" i="7" s="1"/>
  <c r="S135" i="7"/>
  <c r="S81" i="7"/>
  <c r="P82" i="7" s="1"/>
  <c r="Y77" i="7"/>
  <c r="AF131" i="7"/>
  <c r="X135" i="7"/>
  <c r="AD187" i="7"/>
  <c r="AJ183" i="7"/>
  <c r="AF77" i="7"/>
  <c r="Y81" i="7"/>
  <c r="L187" i="7"/>
  <c r="T187" i="7"/>
  <c r="AB187" i="7"/>
  <c r="Z81" i="7"/>
  <c r="AH135" i="7"/>
  <c r="G130" i="7"/>
  <c r="AB135" i="7"/>
  <c r="P183" i="7"/>
  <c r="AJ77" i="7"/>
  <c r="AB77" i="7"/>
  <c r="T77" i="7"/>
  <c r="L77" i="7"/>
  <c r="G76" i="7"/>
  <c r="P77" i="7"/>
  <c r="L135" i="7"/>
  <c r="L131" i="7"/>
  <c r="N135" i="7"/>
  <c r="N187" i="7"/>
  <c r="AB131" i="7"/>
  <c r="P131" i="7"/>
  <c r="I135" i="7"/>
  <c r="G149" i="5"/>
  <c r="G12" i="5" s="1"/>
  <c r="F149" i="5"/>
  <c r="R100" i="5"/>
  <c r="Y100" i="5"/>
  <c r="T96" i="5"/>
  <c r="U100" i="5"/>
  <c r="P100" i="5"/>
  <c r="I56" i="5"/>
  <c r="I100" i="5"/>
  <c r="N81" i="7"/>
  <c r="L82" i="7" s="1"/>
  <c r="AD135" i="7"/>
  <c r="AD81" i="7"/>
  <c r="AB82" i="7" s="1"/>
  <c r="M187" i="7"/>
  <c r="O187" i="7"/>
  <c r="R187" i="7"/>
  <c r="T135" i="7"/>
  <c r="V187" i="7"/>
  <c r="T145" i="5"/>
  <c r="S100" i="5"/>
  <c r="S149" i="5"/>
  <c r="L149" i="5"/>
  <c r="L150" i="5" s="1"/>
  <c r="L145" i="5"/>
  <c r="V56" i="5"/>
  <c r="T57" i="5" s="1"/>
  <c r="V100" i="5"/>
  <c r="O100" i="5"/>
  <c r="L101" i="5" s="1"/>
  <c r="O56" i="5"/>
  <c r="L57" i="5" s="1"/>
  <c r="J56" i="5"/>
  <c r="J100" i="5"/>
  <c r="J149" i="5"/>
  <c r="H56" i="5"/>
  <c r="H100" i="5"/>
  <c r="X100" i="5"/>
  <c r="X101" i="5" s="1"/>
  <c r="X96" i="5"/>
  <c r="AC187" i="7"/>
  <c r="AE187" i="7"/>
  <c r="E187" i="7"/>
  <c r="AJ82" i="7"/>
  <c r="U187" i="7"/>
  <c r="W187" i="7"/>
  <c r="Y187" i="7"/>
  <c r="AA187" i="7"/>
  <c r="AF187" i="7"/>
  <c r="AH187" i="7"/>
  <c r="AJ131" i="7"/>
  <c r="AB183" i="7"/>
  <c r="AF183" i="7"/>
  <c r="AL187" i="7"/>
  <c r="AL135" i="7"/>
  <c r="W135" i="7"/>
  <c r="AJ135" i="7"/>
  <c r="T131" i="7"/>
  <c r="T82" i="7"/>
  <c r="U135" i="7"/>
  <c r="R135" i="7"/>
  <c r="AJ187" i="7"/>
  <c r="P187" i="7"/>
  <c r="D187" i="7"/>
  <c r="J135" i="7"/>
  <c r="Q187" i="7"/>
  <c r="S187" i="7"/>
  <c r="X131" i="7"/>
  <c r="Z187" i="7"/>
  <c r="AG187" i="7"/>
  <c r="AI187" i="7"/>
  <c r="AK187" i="7"/>
  <c r="AM187" i="7"/>
  <c r="X183" i="7"/>
  <c r="E81" i="7"/>
  <c r="E135" i="7"/>
  <c r="AK135" i="7"/>
  <c r="D81" i="7"/>
  <c r="AG135" i="7"/>
  <c r="Y135" i="7"/>
  <c r="Q135" i="7"/>
  <c r="Z135" i="7"/>
  <c r="P150" i="5"/>
  <c r="Q100" i="5"/>
  <c r="P101" i="5" s="1"/>
  <c r="P96" i="5"/>
  <c r="AC150" i="5" l="1"/>
  <c r="F135" i="7"/>
  <c r="K187" i="7"/>
  <c r="F187" i="7"/>
  <c r="H135" i="7"/>
  <c r="H81" i="7"/>
  <c r="H187" i="7"/>
  <c r="G81" i="7"/>
  <c r="I187" i="7"/>
  <c r="G182" i="7"/>
  <c r="J187" i="7"/>
  <c r="X82" i="7"/>
  <c r="AO82" i="7" s="1"/>
  <c r="AB136" i="7"/>
  <c r="P136" i="7"/>
  <c r="AF136" i="7"/>
  <c r="T188" i="7"/>
  <c r="G135" i="7"/>
  <c r="X188" i="7"/>
  <c r="L188" i="7"/>
  <c r="L136" i="7"/>
  <c r="T136" i="7"/>
  <c r="P188" i="7"/>
  <c r="AB188" i="7"/>
  <c r="AJ136" i="7"/>
  <c r="AC57" i="5"/>
  <c r="T101" i="5"/>
  <c r="AC101" i="5"/>
  <c r="AF188" i="7"/>
  <c r="AJ188" i="7"/>
  <c r="X136" i="7"/>
  <c r="AO188" i="7" l="1"/>
  <c r="AO136" i="7"/>
  <c r="G187" i="7"/>
  <c r="G14" i="7" s="1"/>
  <c r="AP130" i="7"/>
  <c r="L139" i="7" s="1"/>
  <c r="AO139" i="7" l="1"/>
  <c r="L191" i="7"/>
  <c r="AO191" i="7" s="1"/>
</calcChain>
</file>

<file path=xl/sharedStrings.xml><?xml version="1.0" encoding="utf-8"?>
<sst xmlns="http://schemas.openxmlformats.org/spreadsheetml/2006/main" count="1634" uniqueCount="197">
  <si>
    <t>KIERUNEK:</t>
  </si>
  <si>
    <t>SPECJALNOŚĆ:</t>
  </si>
  <si>
    <t>Pozycja planu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</si>
  <si>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</si>
  <si>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</si>
  <si>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</si>
  <si>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</si>
  <si>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</si>
  <si>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</si>
  <si>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</si>
  <si>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</si>
  <si>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</si>
  <si>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</si>
  <si>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</si>
  <si>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</si>
  <si>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</si>
  <si>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</si>
  <si>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</si>
  <si>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</si>
  <si>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</si>
  <si>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</si>
  <si>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</si>
  <si>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Uwagi:</t>
  </si>
  <si>
    <t>Legenda:</t>
  </si>
  <si>
    <t>S</t>
  </si>
  <si>
    <t>-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</si>
  <si>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</si>
  <si>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</si>
  <si>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</si>
  <si>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</si>
  <si>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</si>
  <si>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</si>
  <si>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</si>
  <si>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</si>
  <si>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</si>
  <si>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C.</t>
  </si>
  <si>
    <t>ARKUSZ 3</t>
  </si>
  <si>
    <t>P / S</t>
  </si>
  <si>
    <t>PRZEDMIOTY SPECJALNOŚCIOWE</t>
  </si>
  <si>
    <t>pkt. ECTS</t>
  </si>
  <si>
    <t>SUMA</t>
  </si>
  <si>
    <t>Pozycja                planu</t>
  </si>
  <si>
    <t>ROZKŁAD ZAJĘĆ W SEMESTRZE</t>
  </si>
  <si>
    <t>sem. I</t>
  </si>
  <si>
    <t>sem. II</t>
  </si>
  <si>
    <t>sem. III</t>
  </si>
  <si>
    <t>sem. IV</t>
  </si>
  <si>
    <t>P</t>
  </si>
  <si>
    <t>PODSUMOWANIE ARKUSZA 1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</si>
  <si>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</si>
  <si>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</si>
  <si>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</si>
  <si>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</si>
  <si>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</si>
  <si>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</si>
  <si>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</si>
  <si>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PRZEDMIOTY PODSTAWOWE</t>
  </si>
  <si>
    <t>PRZEDMIOTY KIERUNKOWE</t>
  </si>
  <si>
    <t>PODSUMOWANIE ARKUSZA 1+2</t>
  </si>
  <si>
    <t>FORMA STUDIÓW:</t>
  </si>
  <si>
    <t>POZIOM STUDIÓW:</t>
  </si>
  <si>
    <t>………………………………………………………….</t>
  </si>
  <si>
    <t>WYDZIAŁ ……………..</t>
  </si>
  <si>
    <t>PLAN STUDIÓW NR …</t>
  </si>
  <si>
    <t>STUDIA DRUGIEGO STOPNIA (1,5/2-letnie)</t>
  </si>
  <si>
    <t>PODSUMOWANIE ARKUSZA 1+2+3</t>
  </si>
  <si>
    <t>11.</t>
  </si>
  <si>
    <t>PROFIL OGÓLNOAKADEMICKI/PRAKTYCZNY</t>
  </si>
  <si>
    <t>STUDIA STACJONARNE / NIESTACJONARNE</t>
  </si>
  <si>
    <t xml:space="preserve">Przygotowanie i złożenie pracy dyplomowej oraz przygotowanie do egzaminu dyplomowego </t>
  </si>
  <si>
    <t>X</t>
  </si>
  <si>
    <t xml:space="preserve">Informacje ogólne o programie studiów </t>
  </si>
  <si>
    <t xml:space="preserve">godz. </t>
  </si>
  <si>
    <t>łączna liczba godzin zajęć dydaktycznych</t>
  </si>
  <si>
    <t>NAZWA PRZEDMIOTU / ZAJĘĆ</t>
  </si>
  <si>
    <t>……………………………..</t>
  </si>
  <si>
    <t>pieczątka uczelni</t>
  </si>
  <si>
    <t>PROFIL:</t>
  </si>
  <si>
    <t>PLAN  STUDIÓW  NR  …</t>
  </si>
  <si>
    <t>ROZKŁAD  ZAJĘĆ  w  SEMESTRZE</t>
  </si>
  <si>
    <t xml:space="preserve">L </t>
  </si>
  <si>
    <t>P/S</t>
  </si>
  <si>
    <t xml:space="preserve">PRZEDMIOTY  OGÓLNE </t>
  </si>
  <si>
    <t>PODSUMOWANIE  ARKUSZA  1</t>
  </si>
  <si>
    <t>UWAGI:</t>
  </si>
  <si>
    <t>Pozycja     planu</t>
  </si>
  <si>
    <t>PRZEDMIOTY  PODSTAWOWE</t>
  </si>
  <si>
    <t>PODSUMOWANIE  ARKUSZA  1+2</t>
  </si>
  <si>
    <t>ROZKŁAD  ZAJĘĆ  w SEMESTRZE</t>
  </si>
  <si>
    <t>PRZEDMIOTY  KIERUNKOWE</t>
  </si>
  <si>
    <t>Praktyka zawodowa</t>
  </si>
  <si>
    <t>PODSUMOWANIE  ARKUSZA  1+2+3</t>
  </si>
  <si>
    <t>PODSUMOWANIE  ARKUSZA  1+2+3+4</t>
  </si>
  <si>
    <t>ARKUSZ 4</t>
  </si>
  <si>
    <t>Liczba godzin w semestrze</t>
  </si>
  <si>
    <t xml:space="preserve">Liczba godzin w semestrze </t>
  </si>
  <si>
    <t xml:space="preserve"> </t>
  </si>
  <si>
    <t>……………………….</t>
  </si>
  <si>
    <t>PRZEDMIOTY  OGÓLNE</t>
  </si>
  <si>
    <t>D</t>
  </si>
  <si>
    <t>…………………..</t>
  </si>
  <si>
    <t>5/10/15</t>
  </si>
  <si>
    <t xml:space="preserve">Przygotowanie i złożenie pracy dyplomowej oraz przygotowanie do egzaminu dyplomowego  
// 
Przygotowanie do egzaminu dyplomowego 
(wybrać odpowiednio)
</t>
  </si>
  <si>
    <t>STUDIA PIERWSZEGO STOPNIA (3/3,5/4-letnie inżynierskie lub licencjackie)</t>
  </si>
  <si>
    <t>zajęcia realizowane  na odległość  met. synchroniczną</t>
  </si>
  <si>
    <r>
      <t>łączna liczba pkt. ECTS jaką student musi uzyskać w  ramach zajęć prowadzonych z bezpośrednim udziałem NA lub innych osób prowadzących zajęcia</t>
    </r>
    <r>
      <rPr>
        <sz val="10"/>
        <color theme="1"/>
        <rFont val="Cambria"/>
        <family val="1"/>
        <charset val="238"/>
      </rPr>
      <t xml:space="preserve"> 
</t>
    </r>
    <r>
      <rPr>
        <sz val="9"/>
        <color theme="1"/>
        <rFont val="Cambria"/>
        <family val="1"/>
        <charset val="238"/>
      </rPr>
      <t>(w przypadku studiów stacjonarnych ponad 50% z ogólnej liczby pkt. ECTS)</t>
    </r>
  </si>
  <si>
    <r>
      <t xml:space="preserve">liczba pkt. ECTS jaką student musi uzyskać w ramach zajęć z dziedziny nauk humanistycznych lub nauk społecznych
</t>
    </r>
    <r>
      <rPr>
        <sz val="9"/>
        <color theme="1"/>
        <rFont val="Cambria"/>
        <family val="1"/>
        <charset val="238"/>
      </rPr>
      <t xml:space="preserve">(nie mniej niż 5 pkt. ECTS, nie dotyczy kierunków przyporządkowanych do dziedziny nauk humanistycznych lub nauk społecznych) </t>
    </r>
  </si>
  <si>
    <r>
      <t xml:space="preserve">liczba pkt. ECTS za zajęcia do wyboru 
</t>
    </r>
    <r>
      <rPr>
        <sz val="9"/>
        <color theme="1"/>
        <rFont val="Cambria"/>
        <family val="1"/>
        <charset val="238"/>
      </rPr>
      <t>(nie mniej niż 30% z ogólnej liczby pkt. ECTS)</t>
    </r>
  </si>
  <si>
    <r>
      <t xml:space="preserve">zajęcia związane z prowadzoną w uczelni działalnością naukową w dyscyplinie / dyscyplinach, do których przyporządkowano kierunek studiów </t>
    </r>
    <r>
      <rPr>
        <u/>
        <sz val="12"/>
        <color theme="1"/>
        <rFont val="Cambria"/>
        <family val="1"/>
        <charset val="238"/>
      </rPr>
      <t xml:space="preserve">wskazać wyłącznie dla kierunku o profilu ogólnoakademickim
</t>
    </r>
    <r>
      <rPr>
        <sz val="9"/>
        <color theme="1"/>
        <rFont val="Cambria"/>
        <family val="1"/>
        <charset val="238"/>
      </rPr>
      <t xml:space="preserve">(ponad 50% z ogólnej liczby pkt. ECTS) </t>
    </r>
  </si>
  <si>
    <r>
      <t xml:space="preserve">zajęcia kształtujące umiejętności praktyczne </t>
    </r>
    <r>
      <rPr>
        <u/>
        <sz val="12"/>
        <color theme="1"/>
        <rFont val="Cambria"/>
        <family val="1"/>
        <charset val="238"/>
      </rPr>
      <t xml:space="preserve">wskazać wyłacznie dla kierunku o profilu praktycznym 
</t>
    </r>
    <r>
      <rPr>
        <sz val="12"/>
        <color theme="1"/>
        <rFont val="Cambria"/>
        <family val="1"/>
        <charset val="238"/>
      </rPr>
      <t xml:space="preserve">
</t>
    </r>
    <r>
      <rPr>
        <sz val="9"/>
        <color theme="1"/>
        <rFont val="Cambria"/>
        <family val="1"/>
        <charset val="238"/>
      </rPr>
      <t xml:space="preserve">(ponad 50% z ogólnej liczby pkt. ECTS) </t>
    </r>
  </si>
  <si>
    <r>
      <t xml:space="preserve">sem. </t>
    </r>
    <r>
      <rPr>
        <b/>
        <sz val="10"/>
        <color theme="1"/>
        <rFont val="Cambria"/>
        <family val="1"/>
        <charset val="238"/>
      </rPr>
      <t>I</t>
    </r>
  </si>
  <si>
    <r>
      <t>sem.</t>
    </r>
    <r>
      <rPr>
        <b/>
        <sz val="10"/>
        <color theme="1"/>
        <rFont val="Cambria"/>
        <family val="1"/>
        <charset val="238"/>
      </rPr>
      <t xml:space="preserve"> II</t>
    </r>
  </si>
  <si>
    <r>
      <t>sem.</t>
    </r>
    <r>
      <rPr>
        <b/>
        <sz val="10"/>
        <color theme="1"/>
        <rFont val="Cambria"/>
        <family val="1"/>
        <charset val="238"/>
      </rPr>
      <t xml:space="preserve"> III</t>
    </r>
  </si>
  <si>
    <r>
      <t>sem.</t>
    </r>
    <r>
      <rPr>
        <b/>
        <sz val="10"/>
        <color theme="1"/>
        <rFont val="Cambria"/>
        <family val="1"/>
        <charset val="238"/>
      </rPr>
      <t xml:space="preserve"> IV</t>
    </r>
  </si>
  <si>
    <r>
      <t xml:space="preserve">sem. </t>
    </r>
    <r>
      <rPr>
        <b/>
        <sz val="10"/>
        <color theme="1"/>
        <rFont val="Cambria"/>
        <family val="1"/>
        <charset val="238"/>
      </rPr>
      <t>V</t>
    </r>
  </si>
  <si>
    <r>
      <t xml:space="preserve">sem. </t>
    </r>
    <r>
      <rPr>
        <b/>
        <sz val="10"/>
        <color theme="1"/>
        <rFont val="Cambria"/>
        <family val="1"/>
        <charset val="238"/>
      </rPr>
      <t>VI</t>
    </r>
  </si>
  <si>
    <r>
      <t xml:space="preserve">sem. </t>
    </r>
    <r>
      <rPr>
        <b/>
        <sz val="10"/>
        <color theme="1"/>
        <rFont val="Cambria"/>
        <family val="1"/>
        <charset val="238"/>
      </rPr>
      <t>VII</t>
    </r>
  </si>
  <si>
    <r>
      <t xml:space="preserve">sem. </t>
    </r>
    <r>
      <rPr>
        <b/>
        <sz val="10"/>
        <color theme="1"/>
        <rFont val="Cambria"/>
        <family val="1"/>
        <charset val="238"/>
      </rPr>
      <t>VIII</t>
    </r>
  </si>
  <si>
    <r>
      <t xml:space="preserve">Obowiązuje od roku akademickiego: </t>
    </r>
    <r>
      <rPr>
        <b/>
        <sz val="11"/>
        <color theme="1"/>
        <rFont val="Cambria"/>
        <family val="1"/>
        <charset val="238"/>
      </rPr>
      <t>…………………...</t>
    </r>
  </si>
  <si>
    <r>
      <t xml:space="preserve">sem. </t>
    </r>
    <r>
      <rPr>
        <b/>
        <sz val="10"/>
        <color theme="1"/>
        <rFont val="Cambria"/>
        <family val="1"/>
        <charset val="238"/>
      </rPr>
      <t>IV</t>
    </r>
  </si>
  <si>
    <r>
      <t xml:space="preserve">Obowiązuje od roku akademickiego: </t>
    </r>
    <r>
      <rPr>
        <b/>
        <sz val="12"/>
        <color theme="1"/>
        <rFont val="Cambria"/>
        <family val="1"/>
        <charset val="238"/>
      </rPr>
      <t>…………………...</t>
    </r>
  </si>
  <si>
    <r>
      <t xml:space="preserve">Liczba godzin </t>
    </r>
    <r>
      <rPr>
        <i/>
        <sz val="10"/>
        <color theme="1"/>
        <rFont val="Cambria"/>
        <family val="1"/>
        <charset val="238"/>
      </rPr>
      <t>w semestrze</t>
    </r>
  </si>
  <si>
    <r>
      <t xml:space="preserve">Język obcy do wyboru  </t>
    </r>
    <r>
      <rPr>
        <vertAlign val="superscript"/>
        <sz val="12"/>
        <rFont val="Cambria"/>
        <family val="1"/>
        <charset val="238"/>
      </rPr>
      <t>(1)</t>
    </r>
  </si>
  <si>
    <t/>
  </si>
  <si>
    <t>Technologia informacyjna</t>
  </si>
  <si>
    <t>Wybrane zagadnienia geometrii</t>
  </si>
  <si>
    <t>Wybrane zagadnienia fizyki</t>
  </si>
  <si>
    <r>
      <t xml:space="preserve">Wychowanie fizyczne (wybór formy zajęć) </t>
    </r>
    <r>
      <rPr>
        <vertAlign val="superscript"/>
        <sz val="12"/>
        <rFont val="Cambria"/>
        <family val="1"/>
        <charset val="238"/>
      </rPr>
      <t>(2)</t>
    </r>
  </si>
  <si>
    <r>
      <t xml:space="preserve">Przedmiot humanistyczny do wyboru </t>
    </r>
    <r>
      <rPr>
        <vertAlign val="superscript"/>
        <sz val="12"/>
        <rFont val="Cambria"/>
        <family val="1"/>
        <charset val="238"/>
      </rPr>
      <t>(3)</t>
    </r>
  </si>
  <si>
    <t>Ochronę własności intelektualnej</t>
  </si>
  <si>
    <t>Techniki wizualizacji</t>
  </si>
  <si>
    <r>
      <t xml:space="preserve">Wychowanie fizyczne </t>
    </r>
    <r>
      <rPr>
        <sz val="11"/>
        <rFont val="Cambria"/>
        <family val="1"/>
        <charset val="238"/>
      </rPr>
      <t>- studenci dokonują wyboru jednej formy zajęć z oferty SWFiSW.</t>
    </r>
  </si>
  <si>
    <r>
      <t xml:space="preserve">Przedmioty plastyczne - rysunek specjalistyczny do wyboru spośród: </t>
    </r>
    <r>
      <rPr>
        <sz val="11"/>
        <rFont val="Cambria"/>
        <family val="1"/>
        <charset val="238"/>
      </rPr>
      <t>1. Rysunek odręczny, 2. Rysunek cyfrowy</t>
    </r>
  </si>
  <si>
    <r>
      <rPr>
        <b/>
        <sz val="11"/>
        <rFont val="Cambria"/>
        <family val="1"/>
        <charset val="238"/>
      </rPr>
      <t xml:space="preserve">Przedmioty plastyczne - kształtowanie przestrzeni  </t>
    </r>
    <r>
      <rPr>
        <sz val="11"/>
        <rFont val="Cambria"/>
        <family val="1"/>
        <charset val="238"/>
      </rPr>
      <t>do wyboru spośród: 1. Kształtowanie przestrzeni publicznych, 2. Kształtowanie estetyki miasta</t>
    </r>
  </si>
  <si>
    <r>
      <rPr>
        <b/>
        <sz val="11"/>
        <rFont val="Cambria"/>
        <family val="1"/>
        <charset val="238"/>
      </rPr>
      <t>Techniczne aspekty modelowania</t>
    </r>
    <r>
      <rPr>
        <sz val="11"/>
        <rFont val="Cambria"/>
        <family val="1"/>
        <charset val="238"/>
      </rPr>
      <t xml:space="preserve"> do wyboru spośród: 1. Obróbka i łączenie materiałów, 2. Modelowanie form przestrzennych</t>
    </r>
  </si>
  <si>
    <r>
      <rPr>
        <b/>
        <sz val="11"/>
        <rFont val="Cambria"/>
        <family val="1"/>
        <charset val="238"/>
      </rPr>
      <t>Projektowanie ogólne</t>
    </r>
    <r>
      <rPr>
        <sz val="11"/>
        <rFont val="Cambria"/>
        <family val="1"/>
        <charset val="238"/>
      </rPr>
      <t xml:space="preserve"> do wyboru spośród: 1. Projektowanie opakowań, 2. Projektowanie mebla. 3. Projektowanie tekstyliów, 4. Projektowanie środków transportu,</t>
    </r>
  </si>
  <si>
    <r>
      <t xml:space="preserve">Projektowanie specjalistyczne  </t>
    </r>
    <r>
      <rPr>
        <sz val="11"/>
        <rFont val="Cambria"/>
        <family val="1"/>
        <charset val="238"/>
      </rPr>
      <t>do wyboru spośród</t>
    </r>
    <r>
      <rPr>
        <b/>
        <sz val="11"/>
        <rFont val="Cambria"/>
        <family val="1"/>
        <charset val="238"/>
      </rPr>
      <t xml:space="preserve">: </t>
    </r>
    <r>
      <rPr>
        <sz val="11"/>
        <rFont val="Cambria"/>
        <family val="1"/>
        <charset val="238"/>
      </rPr>
      <t xml:space="preserve">1. Projektowanie produktu, 2. Projektowanie art. wyposażenia wnętrz, 3. Projektowanie urządzeń technicznych. 4. Projektowanie ubioru, </t>
    </r>
  </si>
  <si>
    <t>Historia sztuki i kultury</t>
  </si>
  <si>
    <t>Historia wzornictwa</t>
  </si>
  <si>
    <t>Przedmioty plastyczne - rysunek</t>
  </si>
  <si>
    <r>
      <t xml:space="preserve">Przedmioty plastyczne - rysunek specjalistyczny do wyboru </t>
    </r>
    <r>
      <rPr>
        <vertAlign val="superscript"/>
        <sz val="12"/>
        <rFont val="Cambria"/>
        <family val="1"/>
        <charset val="238"/>
      </rPr>
      <t>(4)</t>
    </r>
  </si>
  <si>
    <t>Przedmioty plastyczne - malarstwo</t>
  </si>
  <si>
    <t>Przedmioty plastyczne - rzeźba</t>
  </si>
  <si>
    <r>
      <t xml:space="preserve">Przedmioty plastyczne - kształtowanie przestrzeni do wyboru </t>
    </r>
    <r>
      <rPr>
        <vertAlign val="superscript"/>
        <sz val="12"/>
        <rFont val="Cambria"/>
        <family val="1"/>
        <charset val="238"/>
      </rPr>
      <t>(5)</t>
    </r>
  </si>
  <si>
    <r>
      <t xml:space="preserve">Techniki wspomagające projektowanie do wyboru </t>
    </r>
    <r>
      <rPr>
        <vertAlign val="superscript"/>
        <sz val="12"/>
        <rFont val="Cambria"/>
        <family val="1"/>
        <charset val="238"/>
      </rPr>
      <t>(6)</t>
    </r>
  </si>
  <si>
    <t>Wiedza o człowieku - ergonomia</t>
  </si>
  <si>
    <r>
      <t xml:space="preserve">Techniczne aspekty modelowania do wyboru </t>
    </r>
    <r>
      <rPr>
        <vertAlign val="superscript"/>
        <sz val="12"/>
        <rFont val="Cambria"/>
        <family val="1"/>
        <charset val="238"/>
      </rPr>
      <t>(7)</t>
    </r>
  </si>
  <si>
    <t>Grafika komputerowa</t>
  </si>
  <si>
    <t>12.</t>
  </si>
  <si>
    <t>Rysunek techniczny z geometrią wykreślną</t>
  </si>
  <si>
    <t>13.</t>
  </si>
  <si>
    <t>Maszynoznawstwo</t>
  </si>
  <si>
    <r>
      <t xml:space="preserve">Obowiązuje od roku akademickiego: </t>
    </r>
    <r>
      <rPr>
        <b/>
        <sz val="11"/>
        <color theme="1"/>
        <rFont val="Cambria"/>
        <family val="1"/>
        <charset val="238"/>
      </rPr>
      <t>2023/2024</t>
    </r>
  </si>
  <si>
    <t>Podstawy projektowania</t>
  </si>
  <si>
    <r>
      <t xml:space="preserve">Projektowanie ogólne do wyboru </t>
    </r>
    <r>
      <rPr>
        <vertAlign val="superscript"/>
        <sz val="12"/>
        <color indexed="8"/>
        <rFont val="Cambria"/>
        <family val="1"/>
        <charset val="238"/>
      </rPr>
      <t>(8)</t>
    </r>
  </si>
  <si>
    <r>
      <t xml:space="preserve">Projektowanie specjalistyczne do wyboru </t>
    </r>
    <r>
      <rPr>
        <vertAlign val="superscript"/>
        <sz val="12"/>
        <color indexed="8"/>
        <rFont val="Cambria"/>
        <family val="1"/>
        <charset val="238"/>
      </rPr>
      <t>(9)</t>
    </r>
  </si>
  <si>
    <t>Komunikacja wizualna i społeczna</t>
  </si>
  <si>
    <t>Podstawy konstrukcji maszyn</t>
  </si>
  <si>
    <t>Materiałoznawstwo</t>
  </si>
  <si>
    <t>Techniki wytwarzania</t>
  </si>
  <si>
    <t>Przetwórstwo tworzyw sztucznych</t>
  </si>
  <si>
    <t>Seminarium dyplomowe</t>
  </si>
  <si>
    <r>
      <t>Praktyka zawodowa</t>
    </r>
    <r>
      <rPr>
        <vertAlign val="superscript"/>
        <sz val="12"/>
        <color indexed="8"/>
        <rFont val="Cambria"/>
        <family val="1"/>
        <charset val="238"/>
      </rPr>
      <t>(10)</t>
    </r>
    <r>
      <rPr>
        <sz val="12"/>
        <color indexed="8"/>
        <rFont val="Cambria"/>
        <family val="1"/>
        <charset val="238"/>
      </rPr>
      <t xml:space="preserve"> </t>
    </r>
  </si>
  <si>
    <t>z</t>
  </si>
  <si>
    <t>WYDZIAŁ SZTUK PROJEKTOWYCH</t>
  </si>
  <si>
    <t>STUDIA PIERWSZEGO STOPNIA (3,5-letnie, inżynierskie)</t>
  </si>
  <si>
    <t>STUDIA STACJONARNE</t>
  </si>
  <si>
    <t>WZORNICTWO</t>
  </si>
  <si>
    <t>PROFIL PRAKTYCZNY</t>
  </si>
  <si>
    <t>I</t>
  </si>
  <si>
    <t>II</t>
  </si>
  <si>
    <t>III</t>
  </si>
  <si>
    <t>IV</t>
  </si>
  <si>
    <t>V</t>
  </si>
  <si>
    <t>VI</t>
  </si>
  <si>
    <t>VII</t>
  </si>
  <si>
    <t>Razem:</t>
  </si>
  <si>
    <r>
      <t xml:space="preserve">Techniki wspomagające projektowanie </t>
    </r>
    <r>
      <rPr>
        <sz val="11"/>
        <rFont val="Cambria"/>
        <family val="1"/>
        <charset val="238"/>
      </rPr>
      <t xml:space="preserve"> treści kształcenia do wyboru spośród różnego typu oprogramowania:</t>
    </r>
    <r>
      <rPr>
        <b/>
        <sz val="11"/>
        <rFont val="Cambria"/>
        <family val="1"/>
        <charset val="238"/>
      </rPr>
      <t xml:space="preserve"> </t>
    </r>
    <r>
      <rPr>
        <sz val="11"/>
        <rFont val="Cambria"/>
        <family val="1"/>
        <charset val="238"/>
      </rPr>
      <t>1. Projektowanie 3D CAD. 2. Projektowanie 3D w chmurze.</t>
    </r>
  </si>
  <si>
    <r>
      <t xml:space="preserve">Język obcy </t>
    </r>
    <r>
      <rPr>
        <sz val="11"/>
        <rFont val="Cambria"/>
        <family val="1"/>
        <charset val="238"/>
      </rPr>
      <t xml:space="preserve">do wyboru spośród: 1. Język angielski, 2. Język niemiecki, </t>
    </r>
  </si>
  <si>
    <r>
      <t xml:space="preserve">Przedmiot humanistyczny </t>
    </r>
    <r>
      <rPr>
        <sz val="11"/>
        <rFont val="Cambria"/>
        <family val="1"/>
        <charset val="238"/>
      </rPr>
      <t>do wyboru spośród</t>
    </r>
    <r>
      <rPr>
        <b/>
        <sz val="11"/>
        <rFont val="Cambria"/>
        <family val="1"/>
        <charset val="238"/>
      </rPr>
      <t xml:space="preserve">: </t>
    </r>
    <r>
      <rPr>
        <sz val="11"/>
        <rFont val="Cambria"/>
        <family val="1"/>
        <charset val="238"/>
      </rPr>
      <t>sem. II: 1. Ekonomia, 2. Przedsiębiorczość,  sem. VII: 1. Filozofia, 2. Marketing.</t>
    </r>
  </si>
  <si>
    <r>
      <t xml:space="preserve">                                                                           </t>
    </r>
    <r>
      <rPr>
        <sz val="11"/>
        <rFont val="Cambria"/>
        <family val="1"/>
        <charset val="238"/>
      </rPr>
      <t xml:space="preserve">  5. Projektowanie zrównoważone, 6. Projektowanie uniwersalne.</t>
    </r>
  </si>
  <si>
    <r>
      <t xml:space="preserve">                                                                                          </t>
    </r>
    <r>
      <rPr>
        <sz val="11"/>
        <rFont val="Cambria"/>
        <family val="1"/>
        <charset val="238"/>
      </rPr>
      <t xml:space="preserve">   5. Projektowanie przestrzeni, 6. Projektowanie z wykorzystaniem materiałów biodegradowalnych</t>
    </r>
  </si>
  <si>
    <t>wykład</t>
  </si>
  <si>
    <t>ćwiczenia audytoryjne</t>
  </si>
  <si>
    <t>ćwiczenia laboratoryjne, lektorat języków obcych</t>
  </si>
  <si>
    <t>ćwiczenia projektowe</t>
  </si>
  <si>
    <t>seminarium</t>
  </si>
  <si>
    <t>zajęcia terenowe</t>
  </si>
  <si>
    <t xml:space="preserve">                                                                               </t>
  </si>
  <si>
    <t xml:space="preserve">                                                                     </t>
  </si>
  <si>
    <t>POLITECHNIKI BYDGOSKIEJ</t>
  </si>
  <si>
    <t>im. Jana i Jędrzeja Śniadeckich</t>
  </si>
  <si>
    <r>
      <t xml:space="preserve">Studentów obowiązuje odbycie </t>
    </r>
    <r>
      <rPr>
        <b/>
        <sz val="11"/>
        <rFont val="Cambria"/>
        <family val="1"/>
        <charset val="238"/>
      </rPr>
      <t>praktyki zawodowej</t>
    </r>
    <r>
      <rPr>
        <sz val="11"/>
        <rFont val="Cambria"/>
        <family val="1"/>
        <charset val="238"/>
      </rPr>
      <t xml:space="preserve">:  IV sem - 6 tygodni (8 pkt ECTS );  V sem - 6 tygodni (8 pkt ECTS );  VI sem. - 12 tygodni (16 pkt ECTS ); </t>
    </r>
  </si>
  <si>
    <r>
      <t xml:space="preserve">Studentów obowiązuje odbycie </t>
    </r>
    <r>
      <rPr>
        <b/>
        <sz val="11"/>
        <rFont val="Cambria"/>
        <family val="1"/>
        <charset val="238"/>
      </rPr>
      <t>praktyki zawodowej</t>
    </r>
    <r>
      <rPr>
        <sz val="11"/>
        <rFont val="Cambria"/>
        <family val="1"/>
        <charset val="238"/>
      </rPr>
      <t xml:space="preserve">:  IV sem - 6 tygodni (8 pkt ECTS );  V sem - 6 tygodni (8 pkt ECTS );   VI sem. - 12 tygodni (16 pkt ECTS );  </t>
    </r>
  </si>
  <si>
    <r>
      <t xml:space="preserve">Studentów obowiązuje odbycie </t>
    </r>
    <r>
      <rPr>
        <b/>
        <sz val="11"/>
        <rFont val="Cambria"/>
        <family val="1"/>
        <charset val="238"/>
      </rPr>
      <t>praktyki zawodowej</t>
    </r>
    <r>
      <rPr>
        <sz val="11"/>
        <rFont val="Cambria"/>
        <family val="1"/>
        <charset val="238"/>
      </rPr>
      <t xml:space="preserve">:  IV sem - 6 tygodni (8 pkt ECTS );  V sem - 6 tygodni (8 pkt ECTS );   VI sem. - 12 tygodni (16 pkt ECTS ); </t>
    </r>
  </si>
  <si>
    <t>PLAN  STUDIÓW  NR  XI</t>
  </si>
  <si>
    <r>
      <t xml:space="preserve">Załącznik nr 2 do uchwały </t>
    </r>
    <r>
      <rPr>
        <b/>
        <i/>
        <sz val="12"/>
        <rFont val="Times New Roman"/>
        <family val="1"/>
        <charset val="238"/>
      </rPr>
      <t>nr 7/480</t>
    </r>
    <r>
      <rPr>
        <b/>
        <i/>
        <sz val="12"/>
        <color indexed="8"/>
        <rFont val="Times New Roman"/>
        <family val="1"/>
        <charset val="238"/>
      </rPr>
      <t xml:space="preserve"> Senatu PBŚ z</t>
    </r>
    <r>
      <rPr>
        <b/>
        <i/>
        <sz val="12"/>
        <color theme="1"/>
        <rFont val="Times New Roman"/>
        <family val="1"/>
        <charset val="238"/>
      </rPr>
      <t xml:space="preserve"> dnia 26</t>
    </r>
    <r>
      <rPr>
        <b/>
        <i/>
        <sz val="12"/>
        <color indexed="8"/>
        <rFont val="Times New Roman"/>
        <family val="1"/>
        <charset val="238"/>
      </rPr>
      <t xml:space="preserve"> kwietnia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</si>
</sst>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"/>
  </numFmts>
  <fonts count="40">
    <font>
      <sz val="10"/>
      <name val="Arial CE"/>
      <charset val="238"/>
    </font>
    <font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8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6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u/>
      <sz val="12"/>
      <color theme="1"/>
      <name val="Cambria"/>
      <family val="1"/>
      <charset val="238"/>
    </font>
    <font>
      <b/>
      <sz val="28"/>
      <color theme="1"/>
      <name val="Cambria"/>
      <family val="1"/>
      <charset val="238"/>
    </font>
    <font>
      <vertAlign val="superscript"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u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vertAlign val="superscript"/>
      <sz val="12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mbria"/>
      <family val="1"/>
    </font>
    <font>
      <sz val="12"/>
      <color indexed="12"/>
      <name val="Cambria"/>
      <family val="1"/>
    </font>
    <font>
      <sz val="11"/>
      <name val="Cambria"/>
      <family val="1"/>
    </font>
    <font>
      <sz val="12"/>
      <color indexed="12"/>
      <name val="Cambria"/>
      <family val="1"/>
      <charset val="238"/>
    </font>
    <font>
      <vertAlign val="superscript"/>
      <sz val="12"/>
      <color indexed="8"/>
      <name val="Cambria"/>
      <family val="1"/>
      <charset val="238"/>
    </font>
    <font>
      <sz val="12"/>
      <name val="Cambria"/>
      <family val="1"/>
    </font>
    <font>
      <sz val="9.5"/>
      <color theme="1"/>
      <name val="Cambria"/>
      <family val="1"/>
      <charset val="238"/>
    </font>
    <font>
      <b/>
      <i/>
      <sz val="12"/>
      <color rgb="FF00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double">
        <color indexed="64"/>
      </right>
      <top style="medium">
        <color theme="1"/>
      </top>
      <bottom/>
      <diagonal/>
    </border>
    <border>
      <left style="double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double">
        <color indexed="64"/>
      </right>
      <top/>
      <bottom style="medium">
        <color theme="1"/>
      </bottom>
      <diagonal/>
    </border>
    <border>
      <left style="double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</borders>
  <cellStyleXfs count="3">
    <xf numFmtId="0" fontId="0" fillId="0" borderId="0"/>
    <xf numFmtId="0" fontId="28" fillId="0" borderId="0"/>
    <xf numFmtId="9" fontId="20" fillId="0" borderId="0" applyFont="0" applyFill="0" applyBorder="0" applyAlignment="0" applyProtection="0"/>
  </cellStyleXfs>
  <cellXfs count="70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1" fillId="0" borderId="56" xfId="0" applyFont="1" applyBorder="1" applyAlignment="1">
      <alignment vertical="center" wrapText="1"/>
    </xf>
    <xf numFmtId="0" fontId="8" fillId="0" borderId="5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7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left" vertical="center"/>
    </xf>
    <xf numFmtId="0" fontId="1" fillId="4" borderId="4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0" borderId="112" xfId="0" applyFont="1" applyBorder="1" applyAlignment="1">
      <alignment vertical="center"/>
    </xf>
    <xf numFmtId="0" fontId="14" fillId="0" borderId="113" xfId="0" applyFont="1" applyBorder="1" applyAlignment="1">
      <alignment horizontal="center" vertical="center"/>
    </xf>
    <xf numFmtId="0" fontId="16" fillId="0" borderId="113" xfId="0" applyFont="1" applyBorder="1" applyAlignment="1">
      <alignment horizontal="left" vertical="center"/>
    </xf>
    <xf numFmtId="0" fontId="14" fillId="0" borderId="113" xfId="0" applyFont="1" applyBorder="1" applyAlignment="1">
      <alignment horizontal="left" vertical="center"/>
    </xf>
    <xf numFmtId="0" fontId="16" fillId="0" borderId="113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1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116" xfId="0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6" fillId="0" borderId="115" xfId="0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6" fillId="2" borderId="123" xfId="0" applyFont="1" applyFill="1" applyBorder="1" applyAlignment="1">
      <alignment vertical="center"/>
    </xf>
    <xf numFmtId="0" fontId="16" fillId="0" borderId="109" xfId="0" applyFont="1" applyBorder="1" applyAlignment="1">
      <alignment vertical="center"/>
    </xf>
    <xf numFmtId="0" fontId="16" fillId="0" borderId="116" xfId="0" applyFont="1" applyBorder="1" applyAlignment="1">
      <alignment vertical="center"/>
    </xf>
    <xf numFmtId="0" fontId="16" fillId="0" borderId="111" xfId="0" applyFont="1" applyBorder="1" applyAlignment="1">
      <alignment vertical="center"/>
    </xf>
    <xf numFmtId="0" fontId="16" fillId="0" borderId="111" xfId="0" applyFont="1" applyBorder="1" applyAlignment="1">
      <alignment horizontal="left" vertical="center"/>
    </xf>
    <xf numFmtId="0" fontId="3" fillId="0" borderId="111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4" borderId="59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4" borderId="49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139" xfId="0" applyFont="1" applyFill="1" applyBorder="1" applyAlignment="1">
      <alignment horizontal="center" vertical="center"/>
    </xf>
    <xf numFmtId="49" fontId="9" fillId="3" borderId="140" xfId="0" applyNumberFormat="1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0" fontId="16" fillId="0" borderId="124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116" xfId="0" applyFont="1" applyBorder="1" applyAlignment="1">
      <alignment horizontal="center" vertical="center"/>
    </xf>
    <xf numFmtId="0" fontId="1" fillId="0" borderId="136" xfId="0" applyFont="1" applyBorder="1" applyAlignment="1">
      <alignment vertical="center"/>
    </xf>
    <xf numFmtId="0" fontId="1" fillId="0" borderId="118" xfId="0" applyFont="1" applyBorder="1" applyAlignment="1">
      <alignment vertical="center"/>
    </xf>
    <xf numFmtId="0" fontId="7" fillId="0" borderId="118" xfId="0" applyFont="1" applyBorder="1" applyAlignment="1">
      <alignment horizontal="left" vertical="center"/>
    </xf>
    <xf numFmtId="0" fontId="1" fillId="0" borderId="118" xfId="0" applyFont="1" applyBorder="1" applyAlignment="1">
      <alignment horizontal="left" vertical="center"/>
    </xf>
    <xf numFmtId="0" fontId="1" fillId="0" borderId="118" xfId="0" applyFont="1" applyBorder="1" applyAlignment="1">
      <alignment horizontal="center" vertical="center"/>
    </xf>
    <xf numFmtId="0" fontId="3" fillId="0" borderId="112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115" xfId="0" applyFont="1" applyBorder="1" applyAlignment="1">
      <alignment vertical="center"/>
    </xf>
    <xf numFmtId="0" fontId="3" fillId="0" borderId="126" xfId="0" applyFont="1" applyBorder="1" applyAlignment="1">
      <alignment vertical="center"/>
    </xf>
    <xf numFmtId="0" fontId="16" fillId="0" borderId="118" xfId="0" applyFont="1" applyBorder="1" applyAlignment="1">
      <alignment vertical="center"/>
    </xf>
    <xf numFmtId="0" fontId="14" fillId="0" borderId="118" xfId="0" applyFont="1" applyBorder="1" applyAlignment="1">
      <alignment horizontal="right" vertical="center"/>
    </xf>
    <xf numFmtId="0" fontId="3" fillId="0" borderId="118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5" borderId="48" xfId="0" applyFont="1" applyFill="1" applyBorder="1" applyAlignment="1">
      <alignment vertical="center"/>
    </xf>
    <xf numFmtId="0" fontId="16" fillId="5" borderId="50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6" fillId="5" borderId="54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112" xfId="0" applyFont="1" applyBorder="1" applyAlignment="1">
      <alignment horizontal="left" vertical="center"/>
    </xf>
    <xf numFmtId="0" fontId="1" fillId="0" borderId="113" xfId="0" applyFont="1" applyBorder="1" applyAlignment="1">
      <alignment vertical="center"/>
    </xf>
    <xf numFmtId="0" fontId="7" fillId="0" borderId="113" xfId="0" applyFont="1" applyBorder="1" applyAlignment="1">
      <alignment horizontal="center" vertical="center"/>
    </xf>
    <xf numFmtId="0" fontId="1" fillId="0" borderId="113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1" fillId="0" borderId="114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1" fillId="0" borderId="115" xfId="0" applyFont="1" applyBorder="1" applyAlignment="1">
      <alignment horizontal="left" vertical="center"/>
    </xf>
    <xf numFmtId="0" fontId="1" fillId="0" borderId="11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5" xfId="0" applyFont="1" applyBorder="1" applyAlignment="1">
      <alignment horizontal="left" vertical="center" wrapText="1"/>
    </xf>
    <xf numFmtId="0" fontId="16" fillId="0" borderId="116" xfId="0" applyFont="1" applyBorder="1" applyAlignment="1">
      <alignment horizontal="left" vertical="center" wrapText="1"/>
    </xf>
    <xf numFmtId="0" fontId="1" fillId="0" borderId="36" xfId="0" applyFont="1" applyBorder="1" applyAlignment="1">
      <alignment vertical="center"/>
    </xf>
    <xf numFmtId="0" fontId="1" fillId="2" borderId="1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10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4" borderId="49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0" borderId="36" xfId="0" quotePrefix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" fillId="0" borderId="0" xfId="0" quotePrefix="1" applyFont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1" fontId="22" fillId="3" borderId="24" xfId="0" applyNumberFormat="1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165" fontId="31" fillId="3" borderId="27" xfId="0" applyNumberFormat="1" applyFont="1" applyFill="1" applyBorder="1" applyAlignment="1">
      <alignment horizontal="center" vertical="center"/>
    </xf>
    <xf numFmtId="2" fontId="23" fillId="3" borderId="24" xfId="0" applyNumberFormat="1" applyFont="1" applyFill="1" applyBorder="1" applyAlignment="1">
      <alignment horizontal="center" vertical="center"/>
    </xf>
    <xf numFmtId="165" fontId="23" fillId="3" borderId="24" xfId="0" applyNumberFormat="1" applyFont="1" applyFill="1" applyBorder="1" applyAlignment="1">
      <alignment horizontal="center" vertical="center"/>
    </xf>
    <xf numFmtId="165" fontId="23" fillId="3" borderId="26" xfId="0" applyNumberFormat="1" applyFont="1" applyFill="1" applyBorder="1" applyAlignment="1">
      <alignment horizontal="center" vertical="center"/>
    </xf>
    <xf numFmtId="1" fontId="23" fillId="3" borderId="27" xfId="0" applyNumberFormat="1" applyFont="1" applyFill="1" applyBorder="1" applyAlignment="1">
      <alignment horizontal="center" vertical="center"/>
    </xf>
    <xf numFmtId="1" fontId="31" fillId="3" borderId="27" xfId="0" applyNumberFormat="1" applyFont="1" applyFill="1" applyBorder="1" applyAlignment="1">
      <alignment horizontal="center" vertical="center"/>
    </xf>
    <xf numFmtId="2" fontId="32" fillId="3" borderId="24" xfId="0" applyNumberFormat="1" applyFont="1" applyFill="1" applyBorder="1" applyAlignment="1">
      <alignment horizontal="center" vertical="center"/>
    </xf>
    <xf numFmtId="1" fontId="32" fillId="3" borderId="24" xfId="0" applyNumberFormat="1" applyFont="1" applyFill="1" applyBorder="1" applyAlignment="1">
      <alignment horizontal="center" vertical="center"/>
    </xf>
    <xf numFmtId="165" fontId="32" fillId="3" borderId="26" xfId="0" applyNumberFormat="1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1" fontId="32" fillId="3" borderId="27" xfId="0" applyNumberFormat="1" applyFont="1" applyFill="1" applyBorder="1" applyAlignment="1">
      <alignment horizontal="center" vertical="center"/>
    </xf>
    <xf numFmtId="165" fontId="23" fillId="3" borderId="25" xfId="0" applyNumberFormat="1" applyFont="1" applyFill="1" applyBorder="1" applyAlignment="1">
      <alignment horizontal="center" vertical="center"/>
    </xf>
    <xf numFmtId="1" fontId="31" fillId="3" borderId="23" xfId="0" applyNumberFormat="1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165" fontId="23" fillId="0" borderId="26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4" fillId="0" borderId="4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2" fillId="0" borderId="36" xfId="0" applyFont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3" borderId="6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61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2" fillId="3" borderId="65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66" xfId="0" applyFont="1" applyFill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1" fillId="0" borderId="116" xfId="0" applyFont="1" applyBorder="1" applyAlignment="1">
      <alignment vertical="center"/>
    </xf>
    <xf numFmtId="0" fontId="22" fillId="0" borderId="63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6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12" fillId="0" borderId="7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7" fillId="4" borderId="49" xfId="0" applyFont="1" applyFill="1" applyBorder="1" applyAlignment="1">
      <alignment horizontal="left" vertical="center"/>
    </xf>
    <xf numFmtId="0" fontId="1" fillId="4" borderId="49" xfId="0" applyFont="1" applyFill="1" applyBorder="1" applyAlignment="1">
      <alignment horizontal="left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3" fillId="5" borderId="85" xfId="0" applyFont="1" applyFill="1" applyBorder="1" applyAlignment="1">
      <alignment horizontal="right" vertical="center"/>
    </xf>
    <xf numFmtId="0" fontId="13" fillId="5" borderId="86" xfId="0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right" vertical="center"/>
    </xf>
    <xf numFmtId="0" fontId="14" fillId="5" borderId="87" xfId="0" applyFont="1" applyFill="1" applyBorder="1" applyAlignment="1">
      <alignment horizontal="center" vertical="center"/>
    </xf>
    <xf numFmtId="0" fontId="14" fillId="5" borderId="88" xfId="0" applyFont="1" applyFill="1" applyBorder="1" applyAlignment="1">
      <alignment horizontal="center" vertical="center"/>
    </xf>
    <xf numFmtId="0" fontId="14" fillId="5" borderId="89" xfId="0" applyFont="1" applyFill="1" applyBorder="1" applyAlignment="1">
      <alignment horizontal="center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9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91" xfId="0" applyFont="1" applyFill="1" applyBorder="1" applyAlignment="1">
      <alignment horizontal="center"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/>
    </xf>
    <xf numFmtId="0" fontId="3" fillId="5" borderId="94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4" borderId="104" xfId="0" applyFont="1" applyFill="1" applyBorder="1" applyAlignment="1">
      <alignment horizontal="left" vertical="center"/>
    </xf>
    <xf numFmtId="0" fontId="1" fillId="4" borderId="105" xfId="0" applyFont="1" applyFill="1" applyBorder="1" applyAlignment="1">
      <alignment horizontal="left" vertical="center"/>
    </xf>
    <xf numFmtId="0" fontId="16" fillId="5" borderId="70" xfId="0" applyFont="1" applyFill="1" applyBorder="1" applyAlignment="1">
      <alignment horizontal="center" vertical="center"/>
    </xf>
    <xf numFmtId="0" fontId="16" fillId="5" borderId="7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top" wrapText="1"/>
    </xf>
    <xf numFmtId="0" fontId="1" fillId="3" borderId="84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center" vertical="center"/>
    </xf>
    <xf numFmtId="0" fontId="1" fillId="3" borderId="106" xfId="0" applyFont="1" applyFill="1" applyBorder="1" applyAlignment="1">
      <alignment horizontal="center" vertical="center"/>
    </xf>
    <xf numFmtId="0" fontId="1" fillId="3" borderId="107" xfId="0" applyFont="1" applyFill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16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5" fillId="0" borderId="14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116" xfId="0" quotePrefix="1" applyFont="1" applyBorder="1" applyAlignment="1">
      <alignment horizontal="left" vertical="center"/>
    </xf>
    <xf numFmtId="0" fontId="23" fillId="3" borderId="25" xfId="0" applyFont="1" applyFill="1" applyBorder="1" applyAlignment="1">
      <alignment horizontal="left" vertical="center"/>
    </xf>
    <xf numFmtId="0" fontId="23" fillId="3" borderId="83" xfId="0" applyFont="1" applyFill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8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82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37" xfId="0" applyFont="1" applyBorder="1" applyAlignment="1">
      <alignment horizontal="left" vertical="center"/>
    </xf>
    <xf numFmtId="0" fontId="1" fillId="0" borderId="118" xfId="0" applyFont="1" applyBorder="1" applyAlignment="1">
      <alignment horizontal="left" vertical="center"/>
    </xf>
    <xf numFmtId="0" fontId="1" fillId="0" borderId="127" xfId="0" applyFont="1" applyBorder="1" applyAlignment="1">
      <alignment horizontal="left" vertical="center"/>
    </xf>
    <xf numFmtId="0" fontId="1" fillId="0" borderId="112" xfId="0" applyFont="1" applyBorder="1" applyAlignment="1">
      <alignment horizontal="left" vertical="center"/>
    </xf>
    <xf numFmtId="0" fontId="1" fillId="0" borderId="113" xfId="0" applyFont="1" applyBorder="1" applyAlignment="1">
      <alignment horizontal="left" vertical="center"/>
    </xf>
    <xf numFmtId="0" fontId="1" fillId="0" borderId="131" xfId="0" applyFont="1" applyBorder="1" applyAlignment="1">
      <alignment horizontal="left" vertical="center"/>
    </xf>
    <xf numFmtId="0" fontId="11" fillId="0" borderId="13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3" fillId="0" borderId="113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1" fillId="0" borderId="115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9" fillId="0" borderId="68" xfId="0" applyFont="1" applyBorder="1" applyAlignment="1">
      <alignment horizontal="center" vertical="center" textRotation="90" wrapText="1"/>
    </xf>
    <xf numFmtId="0" fontId="9" fillId="0" borderId="69" xfId="0" applyFont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center" vertical="center" textRotation="90" wrapText="1"/>
    </xf>
    <xf numFmtId="0" fontId="29" fillId="3" borderId="25" xfId="0" applyFont="1" applyFill="1" applyBorder="1" applyAlignment="1">
      <alignment horizontal="left" vertical="center"/>
    </xf>
    <xf numFmtId="0" fontId="29" fillId="3" borderId="83" xfId="0" applyFont="1" applyFill="1" applyBorder="1" applyAlignment="1">
      <alignment horizontal="left" vertical="center"/>
    </xf>
    <xf numFmtId="0" fontId="22" fillId="3" borderId="25" xfId="0" applyFont="1" applyFill="1" applyBorder="1" applyAlignment="1">
      <alignment horizontal="left" vertical="center"/>
    </xf>
    <xf numFmtId="0" fontId="22" fillId="3" borderId="83" xfId="0" applyFont="1" applyFill="1" applyBorder="1" applyAlignment="1">
      <alignment horizontal="left" vertical="center"/>
    </xf>
    <xf numFmtId="0" fontId="13" fillId="0" borderId="122" xfId="0" applyFont="1" applyBorder="1" applyAlignment="1">
      <alignment horizontal="center" vertical="center"/>
    </xf>
    <xf numFmtId="0" fontId="25" fillId="0" borderId="141" xfId="0" applyFont="1" applyBorder="1" applyAlignment="1">
      <alignment horizontal="center" vertical="center"/>
    </xf>
    <xf numFmtId="0" fontId="25" fillId="0" borderId="142" xfId="0" applyFont="1" applyBorder="1" applyAlignment="1">
      <alignment horizontal="center" vertical="center"/>
    </xf>
    <xf numFmtId="0" fontId="23" fillId="3" borderId="25" xfId="0" applyFont="1" applyFill="1" applyBorder="1" applyAlignment="1">
      <alignment vertical="center"/>
    </xf>
    <xf numFmtId="0" fontId="23" fillId="3" borderId="83" xfId="0" applyFont="1" applyFill="1" applyBorder="1" applyAlignment="1">
      <alignment vertical="center"/>
    </xf>
    <xf numFmtId="0" fontId="3" fillId="0" borderId="138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164" fontId="14" fillId="0" borderId="96" xfId="0" applyNumberFormat="1" applyFont="1" applyBorder="1" applyAlignment="1">
      <alignment horizontal="center" vertical="center"/>
    </xf>
    <xf numFmtId="0" fontId="23" fillId="0" borderId="25" xfId="1" applyFont="1" applyBorder="1" applyAlignment="1">
      <alignment horizontal="left" vertical="center"/>
    </xf>
    <xf numFmtId="0" fontId="23" fillId="0" borderId="83" xfId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3" fillId="0" borderId="70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6" fillId="5" borderId="92" xfId="0" applyFont="1" applyFill="1" applyBorder="1" applyAlignment="1">
      <alignment horizontal="center" vertical="center"/>
    </xf>
    <xf numFmtId="0" fontId="16" fillId="5" borderId="93" xfId="0" applyFont="1" applyFill="1" applyBorder="1" applyAlignment="1">
      <alignment horizontal="center" vertical="center"/>
    </xf>
    <xf numFmtId="0" fontId="16" fillId="5" borderId="94" xfId="0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" fillId="5" borderId="92" xfId="0" applyFont="1" applyFill="1" applyBorder="1" applyAlignment="1">
      <alignment horizontal="center" vertical="center"/>
    </xf>
    <xf numFmtId="0" fontId="1" fillId="5" borderId="93" xfId="0" applyFont="1" applyFill="1" applyBorder="1" applyAlignment="1">
      <alignment horizontal="center" vertical="center"/>
    </xf>
    <xf numFmtId="0" fontId="1" fillId="5" borderId="9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90"/>
    </xf>
    <xf numFmtId="0" fontId="1" fillId="0" borderId="6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5" borderId="9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91" xfId="0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/>
    </xf>
    <xf numFmtId="0" fontId="7" fillId="5" borderId="85" xfId="0" applyFont="1" applyFill="1" applyBorder="1" applyAlignment="1">
      <alignment horizontal="right" vertical="center"/>
    </xf>
    <xf numFmtId="0" fontId="7" fillId="5" borderId="8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/>
    </xf>
    <xf numFmtId="0" fontId="7" fillId="5" borderId="89" xfId="0" applyFont="1" applyFill="1" applyBorder="1" applyAlignment="1">
      <alignment horizontal="center" vertical="center"/>
    </xf>
    <xf numFmtId="0" fontId="7" fillId="5" borderId="79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4" fillId="5" borderId="85" xfId="0" applyFont="1" applyFill="1" applyBorder="1" applyAlignment="1">
      <alignment horizontal="right" vertical="center"/>
    </xf>
    <xf numFmtId="0" fontId="14" fillId="5" borderId="86" xfId="0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right" vertical="center"/>
    </xf>
    <xf numFmtId="0" fontId="14" fillId="5" borderId="8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7" fillId="5" borderId="87" xfId="0" applyFont="1" applyFill="1" applyBorder="1" applyAlignment="1">
      <alignment horizontal="center" vertical="center"/>
    </xf>
    <xf numFmtId="0" fontId="7" fillId="5" borderId="88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S231"/>
  <sheetViews>
    <sheetView view="pageLayout" zoomScale="50" zoomScaleNormal="100" zoomScalePageLayoutView="50" workbookViewId="0">
      <selection activeCell="E71" sqref="E71:E72"/>
    </sheetView>
  </sheetViews>
  <sheetFormatPr defaultColWidth="9.109375" defaultRowHeight="13.2"/>
  <cols>
    <col min="1" max="1" width="4.44140625" style="3" customWidth="1"/>
    <col min="2" max="2" width="9.109375" style="3"/>
    <col min="3" max="3" width="57.88671875" style="3" customWidth="1"/>
    <col min="4" max="6" width="5.6640625" style="3" customWidth="1"/>
    <col min="7" max="11" width="7.6640625" style="3" customWidth="1"/>
    <col min="12" max="43" width="4" style="3" customWidth="1"/>
    <col min="44" max="16384" width="9.109375" style="3"/>
  </cols>
  <sheetData>
    <row r="3" spans="2:28" ht="13.8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2:28" ht="22.8">
      <c r="B5" s="7"/>
      <c r="C5" s="8" t="s">
        <v>71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9"/>
    </row>
    <row r="6" spans="2:28"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9"/>
    </row>
    <row r="7" spans="2:28" ht="17.399999999999999">
      <c r="B7" s="7"/>
      <c r="C7" s="10" t="s">
        <v>0</v>
      </c>
      <c r="D7" s="10" t="s">
        <v>61</v>
      </c>
      <c r="E7" s="11"/>
      <c r="F7" s="10"/>
      <c r="G7" s="10"/>
      <c r="H7" s="10"/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9"/>
    </row>
    <row r="8" spans="2:28" ht="20.399999999999999">
      <c r="B8" s="7"/>
      <c r="C8" s="12" t="s">
        <v>77</v>
      </c>
      <c r="D8" s="13" t="s">
        <v>67</v>
      </c>
      <c r="E8" s="2"/>
      <c r="F8" s="14"/>
      <c r="G8" s="14"/>
      <c r="H8" s="14"/>
      <c r="I8" s="14"/>
      <c r="J8" s="14"/>
      <c r="K8" s="2"/>
      <c r="L8" s="2"/>
      <c r="M8" s="2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9"/>
    </row>
    <row r="9" spans="2:28" ht="20.399999999999999">
      <c r="B9" s="7"/>
      <c r="C9" s="12" t="s">
        <v>60</v>
      </c>
      <c r="D9" s="14" t="s">
        <v>103</v>
      </c>
      <c r="E9" s="2"/>
      <c r="F9" s="14"/>
      <c r="G9" s="14"/>
      <c r="H9" s="14"/>
      <c r="I9" s="14"/>
      <c r="J9" s="14"/>
      <c r="K9" s="2"/>
      <c r="L9" s="2"/>
      <c r="M9" s="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2"/>
      <c r="AB9" s="9"/>
    </row>
    <row r="10" spans="2:28" ht="20.399999999999999">
      <c r="B10" s="7"/>
      <c r="C10" s="12" t="s">
        <v>59</v>
      </c>
      <c r="D10" s="14" t="s">
        <v>68</v>
      </c>
      <c r="E10" s="2"/>
      <c r="F10" s="14"/>
      <c r="G10" s="14"/>
      <c r="H10" s="14"/>
      <c r="I10" s="14"/>
      <c r="J10" s="14"/>
      <c r="K10" s="2"/>
      <c r="L10" s="2"/>
      <c r="M10" s="2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"/>
      <c r="AB10" s="9"/>
    </row>
    <row r="11" spans="2:28" ht="20.399999999999999">
      <c r="B11" s="7"/>
      <c r="C11" s="2"/>
      <c r="D11" s="2"/>
      <c r="E11" s="2"/>
      <c r="F11" s="2"/>
      <c r="G11" s="2"/>
      <c r="H11" s="2"/>
      <c r="I11" s="2"/>
      <c r="J11" s="14"/>
      <c r="K11" s="2"/>
      <c r="L11" s="2"/>
      <c r="M11" s="2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2"/>
      <c r="AB11" s="9"/>
    </row>
    <row r="12" spans="2:28" ht="21" thickBot="1">
      <c r="B12" s="7"/>
      <c r="C12" s="15"/>
      <c r="D12" s="15"/>
      <c r="E12" s="15"/>
      <c r="F12" s="15"/>
      <c r="G12" s="15"/>
      <c r="H12" s="15"/>
      <c r="I12" s="15"/>
      <c r="J12" s="15"/>
      <c r="K12" s="2"/>
      <c r="L12" s="2"/>
      <c r="M12" s="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"/>
      <c r="AB12" s="9"/>
    </row>
    <row r="13" spans="2:28" ht="63.6" customHeight="1" thickBot="1">
      <c r="B13" s="7"/>
      <c r="C13" s="531" t="s">
        <v>73</v>
      </c>
      <c r="D13" s="532"/>
      <c r="E13" s="532"/>
      <c r="F13" s="532"/>
      <c r="G13" s="533"/>
      <c r="H13" s="16">
        <f>(G215)</f>
        <v>0</v>
      </c>
      <c r="I13" s="17" t="s">
        <v>72</v>
      </c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"/>
      <c r="AB13" s="9"/>
    </row>
    <row r="14" spans="2:28" ht="69" customHeight="1" thickBot="1">
      <c r="B14" s="7"/>
      <c r="C14" s="534" t="s">
        <v>105</v>
      </c>
      <c r="D14" s="535"/>
      <c r="E14" s="535"/>
      <c r="F14" s="535"/>
      <c r="G14" s="536"/>
      <c r="H14" s="16"/>
      <c r="I14" s="17" t="s">
        <v>39</v>
      </c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2"/>
      <c r="AB14" s="9"/>
    </row>
    <row r="15" spans="2:28" ht="76.95" customHeight="1" thickBot="1">
      <c r="B15" s="7"/>
      <c r="C15" s="534" t="s">
        <v>106</v>
      </c>
      <c r="D15" s="535"/>
      <c r="E15" s="535"/>
      <c r="F15" s="535"/>
      <c r="G15" s="536"/>
      <c r="H15" s="16"/>
      <c r="I15" s="17" t="s">
        <v>39</v>
      </c>
      <c r="J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2"/>
      <c r="AB15" s="9"/>
    </row>
    <row r="16" spans="2:28" ht="54.6" customHeight="1" thickBot="1">
      <c r="B16" s="7"/>
      <c r="C16" s="537" t="s">
        <v>107</v>
      </c>
      <c r="D16" s="538"/>
      <c r="E16" s="538"/>
      <c r="F16" s="538"/>
      <c r="G16" s="539"/>
      <c r="H16" s="16"/>
      <c r="I16" s="17" t="s">
        <v>39</v>
      </c>
      <c r="J16" s="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2"/>
      <c r="AB16" s="9"/>
    </row>
    <row r="17" spans="2:28" ht="86.4" customHeight="1" thickBot="1">
      <c r="B17" s="7"/>
      <c r="C17" s="534" t="s">
        <v>108</v>
      </c>
      <c r="D17" s="535"/>
      <c r="E17" s="535"/>
      <c r="F17" s="535"/>
      <c r="G17" s="536"/>
      <c r="H17" s="16"/>
      <c r="I17" s="17" t="s">
        <v>39</v>
      </c>
      <c r="J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2"/>
      <c r="AB17" s="9"/>
    </row>
    <row r="18" spans="2:28" ht="70.2" customHeight="1" thickBot="1">
      <c r="B18" s="7"/>
      <c r="C18" s="540" t="s">
        <v>109</v>
      </c>
      <c r="D18" s="541"/>
      <c r="E18" s="541"/>
      <c r="F18" s="541"/>
      <c r="G18" s="542"/>
      <c r="H18" s="16"/>
      <c r="I18" s="17" t="s">
        <v>39</v>
      </c>
      <c r="J18" s="1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2"/>
      <c r="AB18" s="9"/>
    </row>
    <row r="19" spans="2:28" ht="20.399999999999999"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"/>
      <c r="AB19" s="9"/>
    </row>
    <row r="20" spans="2:28" ht="20.399999999999999">
      <c r="B20" s="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2"/>
      <c r="AB20" s="9"/>
    </row>
    <row r="21" spans="2:28" ht="20.399999999999999">
      <c r="B21" s="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2"/>
      <c r="AB21" s="9"/>
    </row>
    <row r="22" spans="2:28" ht="20.399999999999999"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2"/>
      <c r="AB22" s="9"/>
    </row>
    <row r="23" spans="2:28" ht="20.399999999999999">
      <c r="B23" s="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2"/>
      <c r="AB23" s="9"/>
    </row>
    <row r="24" spans="2:28" ht="20.399999999999999">
      <c r="B24" s="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"/>
      <c r="AB24" s="9"/>
    </row>
    <row r="25" spans="2:28" ht="20.399999999999999"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2"/>
      <c r="AB25" s="9"/>
    </row>
    <row r="26" spans="2:28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9"/>
    </row>
    <row r="27" spans="2:28" ht="13.8" thickBo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</row>
    <row r="28" spans="2:28" ht="17.399999999999999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</row>
    <row r="34" spans="1:43" ht="14.4" customHeight="1"/>
    <row r="35" spans="1:43" ht="14.4" customHeight="1"/>
    <row r="36" spans="1:43" ht="14.4" customHeight="1"/>
    <row r="37" spans="1:43" ht="14.4" customHeight="1"/>
    <row r="38" spans="1:43" ht="14.4" customHeight="1"/>
    <row r="39" spans="1:43" ht="14.4" customHeight="1"/>
    <row r="40" spans="1:43" ht="14.4" customHeight="1"/>
    <row r="41" spans="1:43" ht="14.4" customHeight="1"/>
    <row r="44" spans="1:43" ht="13.8" thickBot="1"/>
    <row r="45" spans="1:43" s="2" customFormat="1" ht="24.9" customHeight="1">
      <c r="A45" s="389"/>
      <c r="B45" s="390"/>
      <c r="C45" s="391"/>
      <c r="D45" s="392" t="s">
        <v>78</v>
      </c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4"/>
      <c r="AC45" s="394"/>
      <c r="AD45" s="394"/>
      <c r="AE45" s="395"/>
      <c r="AF45" s="400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2"/>
    </row>
    <row r="46" spans="1:43" s="2" customFormat="1" ht="24.9" customHeight="1">
      <c r="A46" s="403" t="s">
        <v>62</v>
      </c>
      <c r="B46" s="366"/>
      <c r="C46" s="367"/>
      <c r="D46" s="396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8"/>
      <c r="AC46" s="398"/>
      <c r="AD46" s="398"/>
      <c r="AE46" s="399"/>
      <c r="AF46" s="403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5"/>
    </row>
    <row r="47" spans="1:43" s="2" customFormat="1" ht="15.9" customHeight="1">
      <c r="A47" s="403"/>
      <c r="B47" s="366"/>
      <c r="C47" s="367"/>
      <c r="D47" s="12" t="s">
        <v>77</v>
      </c>
      <c r="E47" s="23"/>
      <c r="F47" s="23"/>
      <c r="G47" s="23"/>
      <c r="H47" s="23"/>
      <c r="I47" s="14" t="str">
        <f>(D8)</f>
        <v>PROFIL OGÓLNOAKADEMICKI/PRAKTYCZNY</v>
      </c>
      <c r="J47" s="24"/>
      <c r="K47" s="2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2"/>
      <c r="W47" s="12"/>
      <c r="X47" s="14"/>
      <c r="Y47" s="14"/>
      <c r="Z47" s="12"/>
      <c r="AA47" s="12"/>
      <c r="AB47" s="24"/>
      <c r="AC47" s="12"/>
      <c r="AD47" s="12"/>
      <c r="AE47" s="12"/>
      <c r="AF47" s="361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3"/>
    </row>
    <row r="48" spans="1:43" s="2" customFormat="1" ht="18" customHeight="1">
      <c r="A48" s="365"/>
      <c r="B48" s="366"/>
      <c r="C48" s="367"/>
      <c r="D48" s="12" t="s">
        <v>60</v>
      </c>
      <c r="E48" s="23"/>
      <c r="F48" s="23"/>
      <c r="G48" s="12"/>
      <c r="H48" s="12"/>
      <c r="I48" s="14" t="str">
        <f>(D9)</f>
        <v>STUDIA PIERWSZEGO STOPNIA (3/3,5/4-letnie inżynierskie lub licencjackie)</v>
      </c>
      <c r="J48" s="24"/>
      <c r="K48" s="14"/>
      <c r="L48" s="14"/>
      <c r="M48" s="13"/>
      <c r="N48" s="23"/>
      <c r="O48" s="14"/>
      <c r="P48" s="14"/>
      <c r="Q48" s="14"/>
      <c r="R48" s="14"/>
      <c r="S48" s="14"/>
      <c r="T48" s="14"/>
      <c r="U48" s="14"/>
      <c r="V48" s="12"/>
      <c r="W48" s="12"/>
      <c r="X48" s="14"/>
      <c r="Y48" s="14"/>
      <c r="Z48" s="12"/>
      <c r="AA48" s="12"/>
      <c r="AB48" s="24"/>
      <c r="AC48" s="1"/>
      <c r="AD48" s="1"/>
      <c r="AE48" s="1"/>
      <c r="AF48" s="361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3"/>
    </row>
    <row r="49" spans="1:43" s="2" customFormat="1" ht="18" customHeight="1">
      <c r="A49" s="365"/>
      <c r="B49" s="366"/>
      <c r="C49" s="367"/>
      <c r="D49" s="12" t="s">
        <v>59</v>
      </c>
      <c r="E49" s="23"/>
      <c r="F49" s="23"/>
      <c r="G49" s="12"/>
      <c r="H49" s="12"/>
      <c r="I49" s="14" t="str">
        <f>(D10)</f>
        <v>STUDIA STACJONARNE / NIESTACJONARNE</v>
      </c>
      <c r="J49" s="24"/>
      <c r="K49" s="14"/>
      <c r="L49" s="14"/>
      <c r="M49" s="13"/>
      <c r="N49" s="23"/>
      <c r="O49" s="14"/>
      <c r="P49" s="14"/>
      <c r="Q49" s="14"/>
      <c r="R49" s="14"/>
      <c r="S49" s="14"/>
      <c r="T49" s="14"/>
      <c r="U49" s="14"/>
      <c r="V49" s="12"/>
      <c r="W49" s="12"/>
      <c r="X49" s="14"/>
      <c r="Y49" s="14"/>
      <c r="Z49" s="12"/>
      <c r="AA49" s="12"/>
      <c r="AB49" s="24"/>
      <c r="AC49" s="1"/>
      <c r="AD49" s="1"/>
      <c r="AE49" s="1"/>
      <c r="AF49" s="361" t="s">
        <v>100</v>
      </c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3"/>
    </row>
    <row r="50" spans="1:43" s="2" customFormat="1" ht="15.9" customHeight="1">
      <c r="A50" s="361"/>
      <c r="B50" s="362"/>
      <c r="C50" s="364"/>
      <c r="D50" s="12" t="s">
        <v>0</v>
      </c>
      <c r="E50" s="12"/>
      <c r="F50" s="12"/>
      <c r="G50" s="12"/>
      <c r="H50" s="12"/>
      <c r="I50" s="14" t="str">
        <f>(D7)</f>
        <v>………………………………………………………….</v>
      </c>
      <c r="J50" s="24"/>
      <c r="K50" s="14"/>
      <c r="L50" s="14"/>
      <c r="M50" s="14"/>
      <c r="N50" s="23"/>
      <c r="O50" s="14"/>
      <c r="P50" s="14"/>
      <c r="Q50" s="14"/>
      <c r="R50" s="14"/>
      <c r="S50" s="14"/>
      <c r="T50" s="14"/>
      <c r="U50" s="14"/>
      <c r="V50" s="12"/>
      <c r="W50" s="12"/>
      <c r="X50" s="14"/>
      <c r="Y50" s="14"/>
      <c r="Z50" s="12"/>
      <c r="AA50" s="12"/>
      <c r="AB50" s="24"/>
      <c r="AC50" s="1"/>
      <c r="AD50" s="1"/>
      <c r="AE50" s="1"/>
      <c r="AF50" s="361" t="s">
        <v>76</v>
      </c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3"/>
    </row>
    <row r="51" spans="1:43" s="2" customFormat="1" ht="15.9" customHeight="1">
      <c r="A51" s="365"/>
      <c r="B51" s="366"/>
      <c r="C51" s="367"/>
      <c r="D51" s="25" t="s">
        <v>1</v>
      </c>
      <c r="E51" s="12"/>
      <c r="F51" s="12"/>
      <c r="G51" s="12"/>
      <c r="H51" s="12"/>
      <c r="I51" s="14" t="s">
        <v>61</v>
      </c>
      <c r="J51" s="2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2"/>
      <c r="W51" s="12"/>
      <c r="X51" s="14"/>
      <c r="Y51" s="14"/>
      <c r="Z51" s="12"/>
      <c r="AA51" s="12"/>
      <c r="AB51" s="24"/>
      <c r="AC51" s="12"/>
      <c r="AD51" s="12"/>
      <c r="AE51" s="12"/>
      <c r="AF51" s="365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8"/>
    </row>
    <row r="52" spans="1:43" s="2" customFormat="1" ht="15.9" customHeight="1" thickBot="1">
      <c r="A52" s="369"/>
      <c r="B52" s="370"/>
      <c r="C52" s="371"/>
      <c r="D52" s="26"/>
      <c r="E52" s="27"/>
      <c r="F52" s="27"/>
      <c r="G52" s="27"/>
      <c r="H52" s="27"/>
      <c r="I52" s="27"/>
      <c r="J52" s="2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8"/>
      <c r="Y52" s="28"/>
      <c r="Z52" s="29"/>
      <c r="AA52" s="29"/>
      <c r="AB52" s="27"/>
      <c r="AC52" s="30"/>
      <c r="AD52" s="30"/>
      <c r="AE52" s="30"/>
      <c r="AF52" s="406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8"/>
    </row>
    <row r="53" spans="1:43" s="2" customFormat="1" ht="6" customHeight="1" thickBot="1">
      <c r="A53" s="3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32"/>
      <c r="AQ53" s="33"/>
    </row>
    <row r="54" spans="1:43" s="2" customFormat="1">
      <c r="A54" s="409" t="s">
        <v>2</v>
      </c>
      <c r="B54" s="412" t="s">
        <v>74</v>
      </c>
      <c r="C54" s="413"/>
      <c r="D54" s="418" t="s">
        <v>3</v>
      </c>
      <c r="E54" s="419"/>
      <c r="F54" s="420"/>
      <c r="G54" s="424" t="s">
        <v>4</v>
      </c>
      <c r="H54" s="425"/>
      <c r="I54" s="425"/>
      <c r="J54" s="425"/>
      <c r="K54" s="425"/>
      <c r="L54" s="424" t="s">
        <v>79</v>
      </c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6"/>
    </row>
    <row r="55" spans="1:43" s="2" customFormat="1">
      <c r="A55" s="410"/>
      <c r="B55" s="414"/>
      <c r="C55" s="415"/>
      <c r="D55" s="421"/>
      <c r="E55" s="422"/>
      <c r="F55" s="423"/>
      <c r="G55" s="427" t="s">
        <v>5</v>
      </c>
      <c r="H55" s="372" t="s">
        <v>6</v>
      </c>
      <c r="I55" s="372"/>
      <c r="J55" s="372"/>
      <c r="K55" s="374"/>
      <c r="L55" s="430" t="s">
        <v>110</v>
      </c>
      <c r="M55" s="431"/>
      <c r="N55" s="431"/>
      <c r="O55" s="432"/>
      <c r="P55" s="430" t="s">
        <v>111</v>
      </c>
      <c r="Q55" s="431"/>
      <c r="R55" s="431"/>
      <c r="S55" s="432"/>
      <c r="T55" s="430" t="s">
        <v>112</v>
      </c>
      <c r="U55" s="431"/>
      <c r="V55" s="431"/>
      <c r="W55" s="432"/>
      <c r="X55" s="430" t="s">
        <v>113</v>
      </c>
      <c r="Y55" s="431"/>
      <c r="Z55" s="431"/>
      <c r="AA55" s="432"/>
      <c r="AB55" s="430" t="s">
        <v>114</v>
      </c>
      <c r="AC55" s="431"/>
      <c r="AD55" s="431"/>
      <c r="AE55" s="432"/>
      <c r="AF55" s="430" t="s">
        <v>115</v>
      </c>
      <c r="AG55" s="431"/>
      <c r="AH55" s="431"/>
      <c r="AI55" s="432"/>
      <c r="AJ55" s="430" t="s">
        <v>116</v>
      </c>
      <c r="AK55" s="431"/>
      <c r="AL55" s="431"/>
      <c r="AM55" s="432"/>
      <c r="AN55" s="430" t="s">
        <v>117</v>
      </c>
      <c r="AO55" s="431"/>
      <c r="AP55" s="431"/>
      <c r="AQ55" s="432"/>
    </row>
    <row r="56" spans="1:43" s="2" customFormat="1" ht="12.75" customHeight="1">
      <c r="A56" s="410"/>
      <c r="B56" s="414"/>
      <c r="C56" s="415"/>
      <c r="D56" s="383" t="s">
        <v>7</v>
      </c>
      <c r="E56" s="385" t="s">
        <v>8</v>
      </c>
      <c r="F56" s="387" t="s">
        <v>39</v>
      </c>
      <c r="G56" s="428"/>
      <c r="H56" s="372" t="s">
        <v>9</v>
      </c>
      <c r="I56" s="372" t="s">
        <v>10</v>
      </c>
      <c r="J56" s="372" t="s">
        <v>80</v>
      </c>
      <c r="K56" s="374" t="s">
        <v>37</v>
      </c>
      <c r="L56" s="376" t="s">
        <v>94</v>
      </c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8"/>
    </row>
    <row r="57" spans="1:43" s="2" customFormat="1">
      <c r="A57" s="410"/>
      <c r="B57" s="414"/>
      <c r="C57" s="415"/>
      <c r="D57" s="383"/>
      <c r="E57" s="439"/>
      <c r="F57" s="440"/>
      <c r="G57" s="428"/>
      <c r="H57" s="372"/>
      <c r="I57" s="372"/>
      <c r="J57" s="372"/>
      <c r="K57" s="374"/>
      <c r="L57" s="379" t="s">
        <v>9</v>
      </c>
      <c r="M57" s="381" t="s">
        <v>10</v>
      </c>
      <c r="N57" s="385" t="s">
        <v>11</v>
      </c>
      <c r="O57" s="387" t="s">
        <v>81</v>
      </c>
      <c r="P57" s="379" t="s">
        <v>9</v>
      </c>
      <c r="Q57" s="381" t="s">
        <v>10</v>
      </c>
      <c r="R57" s="385" t="s">
        <v>11</v>
      </c>
      <c r="S57" s="387" t="s">
        <v>81</v>
      </c>
      <c r="T57" s="379" t="s">
        <v>9</v>
      </c>
      <c r="U57" s="381" t="s">
        <v>10</v>
      </c>
      <c r="V57" s="385" t="s">
        <v>11</v>
      </c>
      <c r="W57" s="387" t="s">
        <v>81</v>
      </c>
      <c r="X57" s="379" t="s">
        <v>9</v>
      </c>
      <c r="Y57" s="381" t="s">
        <v>10</v>
      </c>
      <c r="Z57" s="385" t="s">
        <v>11</v>
      </c>
      <c r="AA57" s="387" t="s">
        <v>81</v>
      </c>
      <c r="AB57" s="379" t="s">
        <v>9</v>
      </c>
      <c r="AC57" s="381" t="s">
        <v>10</v>
      </c>
      <c r="AD57" s="385" t="s">
        <v>11</v>
      </c>
      <c r="AE57" s="387" t="s">
        <v>81</v>
      </c>
      <c r="AF57" s="379" t="s">
        <v>9</v>
      </c>
      <c r="AG57" s="381" t="s">
        <v>10</v>
      </c>
      <c r="AH57" s="385" t="s">
        <v>11</v>
      </c>
      <c r="AI57" s="387" t="s">
        <v>81</v>
      </c>
      <c r="AJ57" s="379" t="s">
        <v>9</v>
      </c>
      <c r="AK57" s="381" t="s">
        <v>10</v>
      </c>
      <c r="AL57" s="385" t="s">
        <v>11</v>
      </c>
      <c r="AM57" s="387" t="s">
        <v>81</v>
      </c>
      <c r="AN57" s="379" t="s">
        <v>9</v>
      </c>
      <c r="AO57" s="381" t="s">
        <v>10</v>
      </c>
      <c r="AP57" s="385" t="s">
        <v>11</v>
      </c>
      <c r="AQ57" s="387" t="s">
        <v>81</v>
      </c>
    </row>
    <row r="58" spans="1:43" s="2" customFormat="1" ht="13.8" thickBot="1">
      <c r="A58" s="411"/>
      <c r="B58" s="416"/>
      <c r="C58" s="417"/>
      <c r="D58" s="384"/>
      <c r="E58" s="386"/>
      <c r="F58" s="388"/>
      <c r="G58" s="429"/>
      <c r="H58" s="373"/>
      <c r="I58" s="373"/>
      <c r="J58" s="373"/>
      <c r="K58" s="375"/>
      <c r="L58" s="380"/>
      <c r="M58" s="382"/>
      <c r="N58" s="386"/>
      <c r="O58" s="388"/>
      <c r="P58" s="380"/>
      <c r="Q58" s="382"/>
      <c r="R58" s="386"/>
      <c r="S58" s="388"/>
      <c r="T58" s="380"/>
      <c r="U58" s="382"/>
      <c r="V58" s="386"/>
      <c r="W58" s="388"/>
      <c r="X58" s="380"/>
      <c r="Y58" s="382"/>
      <c r="Z58" s="386"/>
      <c r="AA58" s="388"/>
      <c r="AB58" s="380"/>
      <c r="AC58" s="382"/>
      <c r="AD58" s="386"/>
      <c r="AE58" s="388"/>
      <c r="AF58" s="380"/>
      <c r="AG58" s="382"/>
      <c r="AH58" s="386"/>
      <c r="AI58" s="388"/>
      <c r="AJ58" s="380"/>
      <c r="AK58" s="382"/>
      <c r="AL58" s="386"/>
      <c r="AM58" s="388"/>
      <c r="AN58" s="380"/>
      <c r="AO58" s="382"/>
      <c r="AP58" s="386"/>
      <c r="AQ58" s="388"/>
    </row>
    <row r="59" spans="1:43" s="24" customFormat="1" ht="18" customHeight="1" thickBot="1">
      <c r="A59" s="34" t="s">
        <v>12</v>
      </c>
      <c r="B59" s="435" t="s">
        <v>98</v>
      </c>
      <c r="C59" s="435"/>
      <c r="D59" s="436"/>
      <c r="E59" s="436"/>
      <c r="F59" s="35"/>
      <c r="G59" s="36"/>
      <c r="H59" s="436"/>
      <c r="I59" s="436"/>
      <c r="J59" s="436"/>
      <c r="K59" s="436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8"/>
    </row>
    <row r="60" spans="1:43" s="2" customFormat="1" ht="18" customHeight="1">
      <c r="A60" s="37" t="s">
        <v>13</v>
      </c>
      <c r="B60" s="441"/>
      <c r="C60" s="442"/>
      <c r="D60" s="38"/>
      <c r="E60" s="39"/>
      <c r="F60" s="40"/>
      <c r="G60" s="41">
        <f t="shared" ref="G60:G65" si="0">SUM(H60:K60)</f>
        <v>0</v>
      </c>
      <c r="H60" s="42"/>
      <c r="I60" s="42"/>
      <c r="J60" s="42"/>
      <c r="K60" s="42"/>
      <c r="L60" s="37"/>
      <c r="M60" s="42"/>
      <c r="N60" s="42"/>
      <c r="O60" s="39"/>
      <c r="P60" s="43"/>
      <c r="Q60" s="44"/>
      <c r="R60" s="44"/>
      <c r="S60" s="40"/>
      <c r="T60" s="43"/>
      <c r="U60" s="44"/>
      <c r="V60" s="44"/>
      <c r="W60" s="40"/>
      <c r="X60" s="43"/>
      <c r="Y60" s="44"/>
      <c r="Z60" s="44"/>
      <c r="AA60" s="40"/>
      <c r="AB60" s="41"/>
      <c r="AC60" s="42"/>
      <c r="AD60" s="42"/>
      <c r="AE60" s="40"/>
      <c r="AF60" s="41"/>
      <c r="AG60" s="42"/>
      <c r="AH60" s="42"/>
      <c r="AI60" s="40"/>
      <c r="AJ60" s="41"/>
      <c r="AK60" s="42"/>
      <c r="AL60" s="42"/>
      <c r="AM60" s="40"/>
      <c r="AN60" s="41"/>
      <c r="AO60" s="42"/>
      <c r="AP60" s="42"/>
      <c r="AQ60" s="40"/>
    </row>
    <row r="61" spans="1:43" s="2" customFormat="1" ht="18" customHeight="1">
      <c r="A61" s="45" t="s">
        <v>14</v>
      </c>
      <c r="B61" s="433"/>
      <c r="C61" s="434"/>
      <c r="D61" s="38"/>
      <c r="E61" s="39"/>
      <c r="F61" s="46"/>
      <c r="G61" s="47">
        <f t="shared" si="0"/>
        <v>0</v>
      </c>
      <c r="H61" s="48"/>
      <c r="I61" s="48"/>
      <c r="J61" s="48"/>
      <c r="K61" s="49"/>
      <c r="L61" s="50"/>
      <c r="M61" s="48"/>
      <c r="N61" s="48"/>
      <c r="O61" s="49"/>
      <c r="P61" s="50"/>
      <c r="Q61" s="48"/>
      <c r="R61" s="48"/>
      <c r="S61" s="51"/>
      <c r="T61" s="50"/>
      <c r="U61" s="48"/>
      <c r="V61" s="48"/>
      <c r="W61" s="51"/>
      <c r="X61" s="50"/>
      <c r="Y61" s="48"/>
      <c r="Z61" s="48"/>
      <c r="AA61" s="51"/>
      <c r="AB61" s="47"/>
      <c r="AC61" s="48"/>
      <c r="AD61" s="48"/>
      <c r="AE61" s="51"/>
      <c r="AF61" s="47"/>
      <c r="AG61" s="48"/>
      <c r="AH61" s="48"/>
      <c r="AI61" s="51"/>
      <c r="AJ61" s="47"/>
      <c r="AK61" s="48"/>
      <c r="AL61" s="48"/>
      <c r="AM61" s="51"/>
      <c r="AN61" s="47"/>
      <c r="AO61" s="48"/>
      <c r="AP61" s="48"/>
      <c r="AQ61" s="51"/>
    </row>
    <row r="62" spans="1:43" s="2" customFormat="1" ht="18" customHeight="1">
      <c r="A62" s="45" t="s">
        <v>15</v>
      </c>
      <c r="B62" s="433"/>
      <c r="C62" s="434"/>
      <c r="D62" s="38"/>
      <c r="E62" s="39"/>
      <c r="F62" s="46"/>
      <c r="G62" s="47">
        <f t="shared" si="0"/>
        <v>0</v>
      </c>
      <c r="H62" s="48"/>
      <c r="I62" s="48"/>
      <c r="J62" s="48"/>
      <c r="K62" s="49"/>
      <c r="L62" s="50"/>
      <c r="M62" s="48"/>
      <c r="N62" s="48"/>
      <c r="O62" s="49"/>
      <c r="P62" s="50"/>
      <c r="Q62" s="48"/>
      <c r="R62" s="48"/>
      <c r="S62" s="51"/>
      <c r="T62" s="50"/>
      <c r="U62" s="48"/>
      <c r="V62" s="48"/>
      <c r="W62" s="51"/>
      <c r="X62" s="50"/>
      <c r="Y62" s="48"/>
      <c r="Z62" s="48"/>
      <c r="AA62" s="51"/>
      <c r="AB62" s="47"/>
      <c r="AC62" s="48"/>
      <c r="AD62" s="48"/>
      <c r="AE62" s="51"/>
      <c r="AF62" s="47"/>
      <c r="AG62" s="48"/>
      <c r="AH62" s="48"/>
      <c r="AI62" s="52"/>
      <c r="AJ62" s="47"/>
      <c r="AK62" s="48"/>
      <c r="AL62" s="48"/>
      <c r="AM62" s="52"/>
      <c r="AN62" s="47"/>
      <c r="AO62" s="48"/>
      <c r="AP62" s="48"/>
      <c r="AQ62" s="52"/>
    </row>
    <row r="63" spans="1:43" s="2" customFormat="1" ht="18" customHeight="1">
      <c r="A63" s="37" t="s">
        <v>16</v>
      </c>
      <c r="B63" s="433"/>
      <c r="C63" s="434"/>
      <c r="D63" s="38"/>
      <c r="E63" s="39"/>
      <c r="F63" s="46"/>
      <c r="G63" s="47">
        <f t="shared" si="0"/>
        <v>0</v>
      </c>
      <c r="H63" s="48"/>
      <c r="I63" s="48"/>
      <c r="J63" s="48"/>
      <c r="K63" s="49"/>
      <c r="L63" s="50"/>
      <c r="M63" s="48"/>
      <c r="N63" s="48"/>
      <c r="O63" s="49"/>
      <c r="P63" s="50"/>
      <c r="Q63" s="48"/>
      <c r="R63" s="48"/>
      <c r="S63" s="51"/>
      <c r="T63" s="50"/>
      <c r="U63" s="48"/>
      <c r="V63" s="48"/>
      <c r="W63" s="51"/>
      <c r="X63" s="50"/>
      <c r="Y63" s="48"/>
      <c r="Z63" s="48"/>
      <c r="AA63" s="51"/>
      <c r="AB63" s="47"/>
      <c r="AC63" s="48"/>
      <c r="AD63" s="48"/>
      <c r="AE63" s="51"/>
      <c r="AF63" s="47"/>
      <c r="AG63" s="48"/>
      <c r="AH63" s="48"/>
      <c r="AI63" s="52"/>
      <c r="AJ63" s="47"/>
      <c r="AK63" s="48"/>
      <c r="AL63" s="48"/>
      <c r="AM63" s="52"/>
      <c r="AN63" s="47"/>
      <c r="AO63" s="48"/>
      <c r="AP63" s="48"/>
      <c r="AQ63" s="52"/>
    </row>
    <row r="64" spans="1:43" s="2" customFormat="1" ht="18" customHeight="1">
      <c r="A64" s="37" t="s">
        <v>17</v>
      </c>
      <c r="B64" s="433"/>
      <c r="C64" s="434"/>
      <c r="D64" s="53"/>
      <c r="E64" s="49"/>
      <c r="F64" s="51"/>
      <c r="G64" s="47">
        <f t="shared" si="0"/>
        <v>0</v>
      </c>
      <c r="H64" s="48"/>
      <c r="I64" s="48"/>
      <c r="J64" s="48"/>
      <c r="K64" s="49"/>
      <c r="L64" s="50"/>
      <c r="M64" s="48"/>
      <c r="N64" s="48"/>
      <c r="O64" s="49"/>
      <c r="P64" s="50"/>
      <c r="Q64" s="48"/>
      <c r="R64" s="48"/>
      <c r="S64" s="51"/>
      <c r="T64" s="50"/>
      <c r="U64" s="48"/>
      <c r="V64" s="48"/>
      <c r="W64" s="51"/>
      <c r="X64" s="50"/>
      <c r="Y64" s="48"/>
      <c r="Z64" s="48"/>
      <c r="AA64" s="51"/>
      <c r="AB64" s="47"/>
      <c r="AC64" s="48"/>
      <c r="AD64" s="48"/>
      <c r="AE64" s="51"/>
      <c r="AF64" s="47"/>
      <c r="AG64" s="48"/>
      <c r="AH64" s="48"/>
      <c r="AI64" s="51"/>
      <c r="AJ64" s="47"/>
      <c r="AK64" s="48"/>
      <c r="AL64" s="48"/>
      <c r="AM64" s="51"/>
      <c r="AN64" s="47"/>
      <c r="AO64" s="48"/>
      <c r="AP64" s="48"/>
      <c r="AQ64" s="51"/>
    </row>
    <row r="65" spans="1:45" s="2" customFormat="1" ht="18" customHeight="1" thickBot="1">
      <c r="A65" s="37" t="s">
        <v>29</v>
      </c>
      <c r="B65" s="443"/>
      <c r="C65" s="444"/>
      <c r="D65" s="54"/>
      <c r="E65" s="55"/>
      <c r="F65" s="56"/>
      <c r="G65" s="57">
        <f t="shared" si="0"/>
        <v>0</v>
      </c>
      <c r="H65" s="55"/>
      <c r="I65" s="55"/>
      <c r="J65" s="55"/>
      <c r="K65" s="58"/>
      <c r="L65" s="57"/>
      <c r="M65" s="55"/>
      <c r="N65" s="55"/>
      <c r="O65" s="58"/>
      <c r="P65" s="57"/>
      <c r="Q65" s="55"/>
      <c r="R65" s="55"/>
      <c r="S65" s="56"/>
      <c r="T65" s="57"/>
      <c r="U65" s="55"/>
      <c r="V65" s="55"/>
      <c r="W65" s="56"/>
      <c r="X65" s="57"/>
      <c r="Y65" s="55"/>
      <c r="Z65" s="55"/>
      <c r="AA65" s="56"/>
      <c r="AB65" s="59"/>
      <c r="AC65" s="55"/>
      <c r="AD65" s="55"/>
      <c r="AE65" s="56"/>
      <c r="AF65" s="59"/>
      <c r="AG65" s="55"/>
      <c r="AH65" s="55"/>
      <c r="AI65" s="56"/>
      <c r="AJ65" s="59"/>
      <c r="AK65" s="55"/>
      <c r="AL65" s="55"/>
      <c r="AM65" s="56"/>
      <c r="AN65" s="59"/>
      <c r="AO65" s="55"/>
      <c r="AP65" s="55"/>
      <c r="AQ65" s="56"/>
    </row>
    <row r="66" spans="1:45" s="2" customFormat="1" ht="13.8" thickTop="1">
      <c r="A66" s="60"/>
      <c r="B66" s="445" t="s">
        <v>18</v>
      </c>
      <c r="C66" s="446"/>
      <c r="D66" s="449">
        <f t="shared" ref="D66:AQ66" si="1">SUM(D60:D65)</f>
        <v>0</v>
      </c>
      <c r="E66" s="451">
        <f t="shared" si="1"/>
        <v>0</v>
      </c>
      <c r="F66" s="453">
        <f t="shared" si="1"/>
        <v>0</v>
      </c>
      <c r="G66" s="455">
        <f t="shared" si="1"/>
        <v>0</v>
      </c>
      <c r="H66" s="451">
        <f t="shared" si="1"/>
        <v>0</v>
      </c>
      <c r="I66" s="451">
        <f t="shared" si="1"/>
        <v>0</v>
      </c>
      <c r="J66" s="451">
        <f t="shared" si="1"/>
        <v>0</v>
      </c>
      <c r="K66" s="453">
        <f t="shared" si="1"/>
        <v>0</v>
      </c>
      <c r="L66" s="61">
        <f t="shared" si="1"/>
        <v>0</v>
      </c>
      <c r="M66" s="62">
        <f t="shared" si="1"/>
        <v>0</v>
      </c>
      <c r="N66" s="62">
        <f t="shared" si="1"/>
        <v>0</v>
      </c>
      <c r="O66" s="63">
        <f t="shared" si="1"/>
        <v>0</v>
      </c>
      <c r="P66" s="61">
        <f t="shared" si="1"/>
        <v>0</v>
      </c>
      <c r="Q66" s="62">
        <f t="shared" si="1"/>
        <v>0</v>
      </c>
      <c r="R66" s="62">
        <f t="shared" si="1"/>
        <v>0</v>
      </c>
      <c r="S66" s="64">
        <f t="shared" si="1"/>
        <v>0</v>
      </c>
      <c r="T66" s="61">
        <f>SUM(T60:T65)</f>
        <v>0</v>
      </c>
      <c r="U66" s="62">
        <f>SUM(U60:U65)</f>
        <v>0</v>
      </c>
      <c r="V66" s="62">
        <f>SUM(V60:V65)</f>
        <v>0</v>
      </c>
      <c r="W66" s="64">
        <f>SUM(W60:W65)</f>
        <v>0</v>
      </c>
      <c r="X66" s="61">
        <f t="shared" si="1"/>
        <v>0</v>
      </c>
      <c r="Y66" s="62">
        <f t="shared" si="1"/>
        <v>0</v>
      </c>
      <c r="Z66" s="62">
        <f t="shared" si="1"/>
        <v>0</v>
      </c>
      <c r="AA66" s="64">
        <f t="shared" si="1"/>
        <v>0</v>
      </c>
      <c r="AB66" s="65">
        <f t="shared" si="1"/>
        <v>0</v>
      </c>
      <c r="AC66" s="62">
        <f t="shared" si="1"/>
        <v>0</v>
      </c>
      <c r="AD66" s="62">
        <f t="shared" si="1"/>
        <v>0</v>
      </c>
      <c r="AE66" s="64">
        <f t="shared" si="1"/>
        <v>0</v>
      </c>
      <c r="AF66" s="65">
        <f t="shared" si="1"/>
        <v>0</v>
      </c>
      <c r="AG66" s="62">
        <f t="shared" si="1"/>
        <v>0</v>
      </c>
      <c r="AH66" s="62">
        <f t="shared" si="1"/>
        <v>0</v>
      </c>
      <c r="AI66" s="64">
        <f t="shared" si="1"/>
        <v>0</v>
      </c>
      <c r="AJ66" s="61">
        <f t="shared" si="1"/>
        <v>0</v>
      </c>
      <c r="AK66" s="62">
        <f t="shared" si="1"/>
        <v>0</v>
      </c>
      <c r="AL66" s="62">
        <f t="shared" si="1"/>
        <v>0</v>
      </c>
      <c r="AM66" s="64">
        <f t="shared" si="1"/>
        <v>0</v>
      </c>
      <c r="AN66" s="65">
        <f t="shared" si="1"/>
        <v>0</v>
      </c>
      <c r="AO66" s="62">
        <f t="shared" si="1"/>
        <v>0</v>
      </c>
      <c r="AP66" s="62">
        <f t="shared" si="1"/>
        <v>0</v>
      </c>
      <c r="AQ66" s="64">
        <f t="shared" si="1"/>
        <v>0</v>
      </c>
    </row>
    <row r="67" spans="1:45" s="2" customFormat="1" ht="13.8" thickBot="1">
      <c r="A67" s="66"/>
      <c r="B67" s="447"/>
      <c r="C67" s="448"/>
      <c r="D67" s="450"/>
      <c r="E67" s="452"/>
      <c r="F67" s="454"/>
      <c r="G67" s="456"/>
      <c r="H67" s="452"/>
      <c r="I67" s="452"/>
      <c r="J67" s="452"/>
      <c r="K67" s="454"/>
      <c r="L67" s="457">
        <f>SUM(L66:O66)</f>
        <v>0</v>
      </c>
      <c r="M67" s="458"/>
      <c r="N67" s="458"/>
      <c r="O67" s="459"/>
      <c r="P67" s="457">
        <f>SUM(P66:S66)</f>
        <v>0</v>
      </c>
      <c r="Q67" s="458"/>
      <c r="R67" s="458"/>
      <c r="S67" s="459"/>
      <c r="T67" s="457">
        <f>SUM(T66:W66)</f>
        <v>0</v>
      </c>
      <c r="U67" s="458"/>
      <c r="V67" s="458"/>
      <c r="W67" s="459"/>
      <c r="X67" s="457">
        <f>SUM(X66:AA66)</f>
        <v>0</v>
      </c>
      <c r="Y67" s="458"/>
      <c r="Z67" s="458"/>
      <c r="AA67" s="459"/>
      <c r="AB67" s="457">
        <f>SUM(AB66:AE66)</f>
        <v>0</v>
      </c>
      <c r="AC67" s="458"/>
      <c r="AD67" s="458"/>
      <c r="AE67" s="459"/>
      <c r="AF67" s="457">
        <f>SUM(AF66:AI66)</f>
        <v>0</v>
      </c>
      <c r="AG67" s="458"/>
      <c r="AH67" s="458"/>
      <c r="AI67" s="459"/>
      <c r="AJ67" s="457">
        <f>SUM(AJ66:AM66)</f>
        <v>0</v>
      </c>
      <c r="AK67" s="458"/>
      <c r="AL67" s="458"/>
      <c r="AM67" s="459"/>
      <c r="AN67" s="457">
        <f>SUM(AN66:AQ66)</f>
        <v>0</v>
      </c>
      <c r="AO67" s="458"/>
      <c r="AP67" s="458"/>
      <c r="AQ67" s="459"/>
    </row>
    <row r="68" spans="1:45" s="2" customFormat="1" ht="12.75" customHeight="1">
      <c r="A68" s="460" t="s">
        <v>83</v>
      </c>
      <c r="B68" s="461"/>
      <c r="C68" s="462"/>
      <c r="D68" s="463" t="s">
        <v>7</v>
      </c>
      <c r="E68" s="439" t="s">
        <v>8</v>
      </c>
      <c r="F68" s="387" t="s">
        <v>39</v>
      </c>
      <c r="G68" s="464" t="s">
        <v>5</v>
      </c>
      <c r="H68" s="372" t="s">
        <v>9</v>
      </c>
      <c r="I68" s="372" t="s">
        <v>10</v>
      </c>
      <c r="J68" s="372" t="s">
        <v>80</v>
      </c>
      <c r="K68" s="374" t="s">
        <v>37</v>
      </c>
      <c r="L68" s="430" t="s">
        <v>110</v>
      </c>
      <c r="M68" s="431"/>
      <c r="N68" s="431"/>
      <c r="O68" s="432"/>
      <c r="P68" s="430" t="s">
        <v>111</v>
      </c>
      <c r="Q68" s="431"/>
      <c r="R68" s="431"/>
      <c r="S68" s="432"/>
      <c r="T68" s="430" t="s">
        <v>112</v>
      </c>
      <c r="U68" s="431"/>
      <c r="V68" s="431"/>
      <c r="W68" s="432"/>
      <c r="X68" s="430" t="s">
        <v>113</v>
      </c>
      <c r="Y68" s="431"/>
      <c r="Z68" s="431"/>
      <c r="AA68" s="432"/>
      <c r="AB68" s="430" t="s">
        <v>114</v>
      </c>
      <c r="AC68" s="431"/>
      <c r="AD68" s="431"/>
      <c r="AE68" s="432"/>
      <c r="AF68" s="430" t="s">
        <v>115</v>
      </c>
      <c r="AG68" s="431"/>
      <c r="AH68" s="431"/>
      <c r="AI68" s="432"/>
      <c r="AJ68" s="430" t="s">
        <v>116</v>
      </c>
      <c r="AK68" s="431"/>
      <c r="AL68" s="431"/>
      <c r="AM68" s="432"/>
      <c r="AN68" s="430" t="s">
        <v>117</v>
      </c>
      <c r="AO68" s="431"/>
      <c r="AP68" s="431"/>
      <c r="AQ68" s="432"/>
    </row>
    <row r="69" spans="1:45" s="2" customFormat="1">
      <c r="A69" s="460"/>
      <c r="B69" s="461"/>
      <c r="C69" s="462"/>
      <c r="D69" s="383"/>
      <c r="E69" s="439"/>
      <c r="F69" s="440"/>
      <c r="G69" s="464"/>
      <c r="H69" s="372"/>
      <c r="I69" s="372"/>
      <c r="J69" s="372"/>
      <c r="K69" s="374"/>
      <c r="L69" s="379" t="s">
        <v>9</v>
      </c>
      <c r="M69" s="381" t="s">
        <v>10</v>
      </c>
      <c r="N69" s="385" t="s">
        <v>11</v>
      </c>
      <c r="O69" s="387" t="s">
        <v>81</v>
      </c>
      <c r="P69" s="379" t="s">
        <v>9</v>
      </c>
      <c r="Q69" s="381" t="s">
        <v>10</v>
      </c>
      <c r="R69" s="385" t="s">
        <v>11</v>
      </c>
      <c r="S69" s="387" t="s">
        <v>81</v>
      </c>
      <c r="T69" s="379" t="s">
        <v>9</v>
      </c>
      <c r="U69" s="381" t="s">
        <v>10</v>
      </c>
      <c r="V69" s="385" t="s">
        <v>11</v>
      </c>
      <c r="W69" s="387" t="s">
        <v>81</v>
      </c>
      <c r="X69" s="379" t="s">
        <v>9</v>
      </c>
      <c r="Y69" s="381" t="s">
        <v>10</v>
      </c>
      <c r="Z69" s="385" t="s">
        <v>11</v>
      </c>
      <c r="AA69" s="387" t="s">
        <v>81</v>
      </c>
      <c r="AB69" s="379" t="s">
        <v>9</v>
      </c>
      <c r="AC69" s="381" t="s">
        <v>10</v>
      </c>
      <c r="AD69" s="385" t="s">
        <v>11</v>
      </c>
      <c r="AE69" s="387" t="s">
        <v>81</v>
      </c>
      <c r="AF69" s="379" t="s">
        <v>9</v>
      </c>
      <c r="AG69" s="381" t="s">
        <v>10</v>
      </c>
      <c r="AH69" s="385" t="s">
        <v>11</v>
      </c>
      <c r="AI69" s="387" t="s">
        <v>81</v>
      </c>
      <c r="AJ69" s="379" t="s">
        <v>9</v>
      </c>
      <c r="AK69" s="381" t="s">
        <v>10</v>
      </c>
      <c r="AL69" s="385" t="s">
        <v>11</v>
      </c>
      <c r="AM69" s="387" t="s">
        <v>81</v>
      </c>
      <c r="AN69" s="379" t="s">
        <v>9</v>
      </c>
      <c r="AO69" s="381" t="s">
        <v>10</v>
      </c>
      <c r="AP69" s="385" t="s">
        <v>11</v>
      </c>
      <c r="AQ69" s="387" t="s">
        <v>81</v>
      </c>
    </row>
    <row r="70" spans="1:45" s="2" customFormat="1" ht="13.8" thickBot="1">
      <c r="A70" s="460"/>
      <c r="B70" s="461"/>
      <c r="C70" s="462"/>
      <c r="D70" s="384"/>
      <c r="E70" s="386"/>
      <c r="F70" s="388"/>
      <c r="G70" s="380"/>
      <c r="H70" s="373"/>
      <c r="I70" s="373"/>
      <c r="J70" s="373"/>
      <c r="K70" s="375"/>
      <c r="L70" s="380"/>
      <c r="M70" s="382"/>
      <c r="N70" s="386"/>
      <c r="O70" s="388"/>
      <c r="P70" s="380"/>
      <c r="Q70" s="382"/>
      <c r="R70" s="386"/>
      <c r="S70" s="388"/>
      <c r="T70" s="380"/>
      <c r="U70" s="382"/>
      <c r="V70" s="386"/>
      <c r="W70" s="388"/>
      <c r="X70" s="380"/>
      <c r="Y70" s="382"/>
      <c r="Z70" s="386"/>
      <c r="AA70" s="388"/>
      <c r="AB70" s="380"/>
      <c r="AC70" s="382"/>
      <c r="AD70" s="386"/>
      <c r="AE70" s="388"/>
      <c r="AF70" s="380"/>
      <c r="AG70" s="382"/>
      <c r="AH70" s="386"/>
      <c r="AI70" s="388"/>
      <c r="AJ70" s="380"/>
      <c r="AK70" s="382"/>
      <c r="AL70" s="386"/>
      <c r="AM70" s="388"/>
      <c r="AN70" s="380"/>
      <c r="AO70" s="382"/>
      <c r="AP70" s="386"/>
      <c r="AQ70" s="388"/>
    </row>
    <row r="71" spans="1:45" s="2" customFormat="1" ht="12.75" customHeight="1">
      <c r="A71" s="460"/>
      <c r="B71" s="461"/>
      <c r="C71" s="462"/>
      <c r="D71" s="465">
        <f t="shared" ref="D71:AQ71" si="2">SUM(D66)</f>
        <v>0</v>
      </c>
      <c r="E71" s="467">
        <f t="shared" si="2"/>
        <v>0</v>
      </c>
      <c r="F71" s="469">
        <f t="shared" si="2"/>
        <v>0</v>
      </c>
      <c r="G71" s="471">
        <f t="shared" si="2"/>
        <v>0</v>
      </c>
      <c r="H71" s="467">
        <f t="shared" si="2"/>
        <v>0</v>
      </c>
      <c r="I71" s="467">
        <f t="shared" si="2"/>
        <v>0</v>
      </c>
      <c r="J71" s="467">
        <f t="shared" si="2"/>
        <v>0</v>
      </c>
      <c r="K71" s="467">
        <f t="shared" si="2"/>
        <v>0</v>
      </c>
      <c r="L71" s="67">
        <f t="shared" si="2"/>
        <v>0</v>
      </c>
      <c r="M71" s="68">
        <f t="shared" si="2"/>
        <v>0</v>
      </c>
      <c r="N71" s="68">
        <f t="shared" si="2"/>
        <v>0</v>
      </c>
      <c r="O71" s="69">
        <f t="shared" si="2"/>
        <v>0</v>
      </c>
      <c r="P71" s="67">
        <f t="shared" si="2"/>
        <v>0</v>
      </c>
      <c r="Q71" s="68">
        <f t="shared" si="2"/>
        <v>0</v>
      </c>
      <c r="R71" s="68">
        <f t="shared" si="2"/>
        <v>0</v>
      </c>
      <c r="S71" s="70">
        <f t="shared" si="2"/>
        <v>0</v>
      </c>
      <c r="T71" s="71">
        <f>SUM(T66)</f>
        <v>0</v>
      </c>
      <c r="U71" s="68">
        <f>SUM(U66)</f>
        <v>0</v>
      </c>
      <c r="V71" s="68">
        <f>SUM(V66)</f>
        <v>0</v>
      </c>
      <c r="W71" s="70">
        <f>SUM(W66)</f>
        <v>0</v>
      </c>
      <c r="X71" s="71">
        <f t="shared" si="2"/>
        <v>0</v>
      </c>
      <c r="Y71" s="68">
        <f t="shared" si="2"/>
        <v>0</v>
      </c>
      <c r="Z71" s="68">
        <f t="shared" si="2"/>
        <v>0</v>
      </c>
      <c r="AA71" s="69">
        <f t="shared" si="2"/>
        <v>0</v>
      </c>
      <c r="AB71" s="67">
        <f t="shared" si="2"/>
        <v>0</v>
      </c>
      <c r="AC71" s="68">
        <f t="shared" si="2"/>
        <v>0</v>
      </c>
      <c r="AD71" s="68">
        <f t="shared" si="2"/>
        <v>0</v>
      </c>
      <c r="AE71" s="70">
        <f t="shared" si="2"/>
        <v>0</v>
      </c>
      <c r="AF71" s="71">
        <f t="shared" si="2"/>
        <v>0</v>
      </c>
      <c r="AG71" s="68">
        <f t="shared" si="2"/>
        <v>0</v>
      </c>
      <c r="AH71" s="68">
        <f t="shared" si="2"/>
        <v>0</v>
      </c>
      <c r="AI71" s="69">
        <f t="shared" si="2"/>
        <v>0</v>
      </c>
      <c r="AJ71" s="67">
        <f t="shared" si="2"/>
        <v>0</v>
      </c>
      <c r="AK71" s="68">
        <f t="shared" si="2"/>
        <v>0</v>
      </c>
      <c r="AL71" s="68">
        <f t="shared" si="2"/>
        <v>0</v>
      </c>
      <c r="AM71" s="70">
        <f t="shared" si="2"/>
        <v>0</v>
      </c>
      <c r="AN71" s="71">
        <f t="shared" si="2"/>
        <v>0</v>
      </c>
      <c r="AO71" s="68">
        <f t="shared" si="2"/>
        <v>0</v>
      </c>
      <c r="AP71" s="68">
        <f t="shared" si="2"/>
        <v>0</v>
      </c>
      <c r="AQ71" s="70">
        <f t="shared" si="2"/>
        <v>0</v>
      </c>
      <c r="AS71" s="2" t="s">
        <v>40</v>
      </c>
    </row>
    <row r="72" spans="1:45" s="2" customFormat="1" ht="13.5" customHeight="1" thickBot="1">
      <c r="A72" s="460"/>
      <c r="B72" s="461"/>
      <c r="C72" s="462"/>
      <c r="D72" s="466"/>
      <c r="E72" s="468"/>
      <c r="F72" s="470"/>
      <c r="G72" s="472"/>
      <c r="H72" s="468"/>
      <c r="I72" s="468"/>
      <c r="J72" s="468"/>
      <c r="K72" s="468"/>
      <c r="L72" s="473">
        <f>SUM(L71:O71)</f>
        <v>0</v>
      </c>
      <c r="M72" s="474"/>
      <c r="N72" s="474"/>
      <c r="O72" s="475"/>
      <c r="P72" s="473">
        <f>SUM(P71:S71)</f>
        <v>0</v>
      </c>
      <c r="Q72" s="474"/>
      <c r="R72" s="474"/>
      <c r="S72" s="475"/>
      <c r="T72" s="473">
        <f>SUM(T71:W71)</f>
        <v>0</v>
      </c>
      <c r="U72" s="474"/>
      <c r="V72" s="474"/>
      <c r="W72" s="475"/>
      <c r="X72" s="473">
        <f>SUM(X71:AA71)</f>
        <v>0</v>
      </c>
      <c r="Y72" s="474"/>
      <c r="Z72" s="474"/>
      <c r="AA72" s="475"/>
      <c r="AB72" s="473">
        <f>SUM(AB71:AE71)</f>
        <v>0</v>
      </c>
      <c r="AC72" s="474"/>
      <c r="AD72" s="474"/>
      <c r="AE72" s="475"/>
      <c r="AF72" s="473">
        <f>SUM(AF71:AI71)</f>
        <v>0</v>
      </c>
      <c r="AG72" s="474"/>
      <c r="AH72" s="474"/>
      <c r="AI72" s="475"/>
      <c r="AJ72" s="473">
        <f>SUM(AJ71:AM71)</f>
        <v>0</v>
      </c>
      <c r="AK72" s="474"/>
      <c r="AL72" s="474"/>
      <c r="AM72" s="475"/>
      <c r="AN72" s="473">
        <f>SUM(AN71:AQ71)</f>
        <v>0</v>
      </c>
      <c r="AO72" s="474"/>
      <c r="AP72" s="474"/>
      <c r="AQ72" s="475"/>
      <c r="AS72" s="2">
        <f>SUM(L72:AQ72)*15</f>
        <v>0</v>
      </c>
    </row>
    <row r="73" spans="1:45" s="2" customFormat="1">
      <c r="A73" s="460"/>
      <c r="B73" s="461"/>
      <c r="C73" s="462"/>
      <c r="D73" s="488" t="s">
        <v>19</v>
      </c>
      <c r="E73" s="401"/>
      <c r="F73" s="489"/>
      <c r="G73" s="479" t="s">
        <v>20</v>
      </c>
      <c r="H73" s="425"/>
      <c r="I73" s="425"/>
      <c r="J73" s="425"/>
      <c r="K73" s="426"/>
      <c r="L73" s="480"/>
      <c r="M73" s="481"/>
      <c r="N73" s="481"/>
      <c r="O73" s="482"/>
      <c r="P73" s="480"/>
      <c r="Q73" s="481"/>
      <c r="R73" s="481"/>
      <c r="S73" s="482"/>
      <c r="T73" s="480"/>
      <c r="U73" s="481"/>
      <c r="V73" s="481"/>
      <c r="W73" s="482"/>
      <c r="X73" s="480"/>
      <c r="Y73" s="481"/>
      <c r="Z73" s="481"/>
      <c r="AA73" s="482"/>
      <c r="AB73" s="480"/>
      <c r="AC73" s="481"/>
      <c r="AD73" s="481"/>
      <c r="AE73" s="482"/>
      <c r="AF73" s="480"/>
      <c r="AG73" s="481"/>
      <c r="AH73" s="481"/>
      <c r="AI73" s="482"/>
      <c r="AJ73" s="480"/>
      <c r="AK73" s="481"/>
      <c r="AL73" s="481"/>
      <c r="AM73" s="482"/>
      <c r="AN73" s="480"/>
      <c r="AO73" s="481"/>
      <c r="AP73" s="481"/>
      <c r="AQ73" s="482"/>
      <c r="AS73" s="2">
        <f>SUM(L73:AQ73)</f>
        <v>0</v>
      </c>
    </row>
    <row r="74" spans="1:45" s="2" customFormat="1">
      <c r="A74" s="460"/>
      <c r="B74" s="461"/>
      <c r="C74" s="462"/>
      <c r="D74" s="490"/>
      <c r="E74" s="404"/>
      <c r="F74" s="491"/>
      <c r="G74" s="495" t="s">
        <v>21</v>
      </c>
      <c r="H74" s="496"/>
      <c r="I74" s="496"/>
      <c r="J74" s="496"/>
      <c r="K74" s="497"/>
      <c r="L74" s="476"/>
      <c r="M74" s="477"/>
      <c r="N74" s="477"/>
      <c r="O74" s="478"/>
      <c r="P74" s="476"/>
      <c r="Q74" s="477"/>
      <c r="R74" s="477"/>
      <c r="S74" s="478"/>
      <c r="T74" s="476"/>
      <c r="U74" s="477"/>
      <c r="V74" s="477"/>
      <c r="W74" s="478"/>
      <c r="X74" s="476"/>
      <c r="Y74" s="477"/>
      <c r="Z74" s="477"/>
      <c r="AA74" s="478"/>
      <c r="AB74" s="476"/>
      <c r="AC74" s="477"/>
      <c r="AD74" s="477"/>
      <c r="AE74" s="478"/>
      <c r="AF74" s="476"/>
      <c r="AG74" s="477"/>
      <c r="AH74" s="477"/>
      <c r="AI74" s="478"/>
      <c r="AJ74" s="476"/>
      <c r="AK74" s="477"/>
      <c r="AL74" s="477"/>
      <c r="AM74" s="478"/>
      <c r="AN74" s="476"/>
      <c r="AO74" s="477"/>
      <c r="AP74" s="477"/>
      <c r="AQ74" s="478"/>
      <c r="AS74" s="2">
        <f>SUM(L74:AQ74)</f>
        <v>0</v>
      </c>
    </row>
    <row r="75" spans="1:45" s="2" customFormat="1" ht="13.8" thickBot="1">
      <c r="A75" s="460"/>
      <c r="B75" s="461"/>
      <c r="C75" s="462"/>
      <c r="D75" s="492"/>
      <c r="E75" s="493"/>
      <c r="F75" s="494"/>
      <c r="G75" s="495" t="s">
        <v>39</v>
      </c>
      <c r="H75" s="496"/>
      <c r="I75" s="496"/>
      <c r="J75" s="496"/>
      <c r="K75" s="497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  <c r="AM75" s="483"/>
      <c r="AN75" s="483"/>
      <c r="AO75" s="483"/>
      <c r="AP75" s="483"/>
      <c r="AQ75" s="483"/>
      <c r="AS75" s="2">
        <f>SUM(L75:AQ75)</f>
        <v>0</v>
      </c>
    </row>
    <row r="76" spans="1:45" s="2" customFormat="1" ht="13.8">
      <c r="A76" s="4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5"/>
      <c r="V76" s="72"/>
      <c r="W76" s="72"/>
      <c r="X76" s="72"/>
      <c r="Y76" s="5"/>
      <c r="Z76" s="72"/>
      <c r="AA76" s="72"/>
      <c r="AB76" s="72"/>
      <c r="AC76" s="72"/>
      <c r="AD76" s="5"/>
      <c r="AE76" s="6"/>
      <c r="AF76" s="73" t="s">
        <v>118</v>
      </c>
      <c r="AG76" s="74"/>
      <c r="AH76" s="75"/>
      <c r="AI76" s="75"/>
      <c r="AJ76" s="75"/>
      <c r="AK76" s="75"/>
      <c r="AL76" s="75"/>
      <c r="AM76" s="76"/>
      <c r="AN76" s="77"/>
      <c r="AO76" s="75"/>
      <c r="AP76" s="75"/>
      <c r="AQ76" s="78"/>
    </row>
    <row r="77" spans="1:45" s="2" customFormat="1" ht="13.8">
      <c r="A77" s="79" t="s">
        <v>84</v>
      </c>
      <c r="B77" s="80"/>
      <c r="C77" s="80"/>
      <c r="D77" s="80"/>
      <c r="E77" s="80"/>
      <c r="F77" s="80"/>
      <c r="G77" s="80"/>
      <c r="AE77" s="9"/>
      <c r="AF77" s="81" t="s">
        <v>23</v>
      </c>
      <c r="AG77" s="82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1:45" s="2" customFormat="1" ht="15">
      <c r="A78" s="85"/>
      <c r="B78" s="12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E78" s="9"/>
      <c r="AF78" s="86" t="s">
        <v>9</v>
      </c>
      <c r="AG78" s="87" t="s">
        <v>49</v>
      </c>
      <c r="AH78" s="83"/>
      <c r="AI78" s="83"/>
      <c r="AJ78" s="83"/>
      <c r="AK78" s="83"/>
      <c r="AL78" s="83"/>
      <c r="AM78" s="83"/>
      <c r="AN78" s="83"/>
      <c r="AO78" s="83"/>
      <c r="AP78" s="83"/>
      <c r="AQ78" s="84"/>
    </row>
    <row r="79" spans="1:45" s="2" customFormat="1" ht="15">
      <c r="A79" s="8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88"/>
      <c r="R79" s="88"/>
      <c r="S79" s="88"/>
      <c r="T79" s="88"/>
      <c r="U79" s="89"/>
      <c r="V79" s="88"/>
      <c r="W79" s="88"/>
      <c r="X79" s="88"/>
      <c r="Y79" s="89"/>
      <c r="Z79" s="88"/>
      <c r="AA79" s="88"/>
      <c r="AE79" s="9"/>
      <c r="AF79" s="86" t="s">
        <v>10</v>
      </c>
      <c r="AG79" s="87" t="s">
        <v>50</v>
      </c>
      <c r="AH79" s="83"/>
      <c r="AI79" s="83"/>
      <c r="AJ79" s="80"/>
      <c r="AK79" s="83"/>
      <c r="AL79" s="83"/>
      <c r="AM79" s="83"/>
      <c r="AN79" s="83"/>
      <c r="AO79" s="83"/>
      <c r="AP79" s="83"/>
      <c r="AQ79" s="84"/>
    </row>
    <row r="80" spans="1:45" s="2" customFormat="1" ht="15">
      <c r="A80" s="85"/>
      <c r="B80" s="12"/>
      <c r="C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E80" s="9"/>
      <c r="AF80" s="86" t="s">
        <v>11</v>
      </c>
      <c r="AG80" s="87" t="s">
        <v>51</v>
      </c>
      <c r="AH80" s="83"/>
      <c r="AI80" s="83"/>
      <c r="AJ80" s="83"/>
      <c r="AK80" s="83"/>
      <c r="AL80" s="83"/>
      <c r="AM80" s="83"/>
      <c r="AN80" s="83"/>
      <c r="AO80" s="83"/>
      <c r="AP80" s="83"/>
      <c r="AQ80" s="84"/>
    </row>
    <row r="81" spans="1:43" s="2" customFormat="1" ht="15">
      <c r="A81" s="85"/>
      <c r="B81" s="24"/>
      <c r="C81" s="24"/>
      <c r="D81" s="24"/>
      <c r="E81" s="24"/>
      <c r="F81" s="24"/>
      <c r="G81" s="24"/>
      <c r="H81" s="90"/>
      <c r="I81" s="90"/>
      <c r="J81" s="90"/>
      <c r="K81" s="90"/>
      <c r="L81" s="90"/>
      <c r="M81" s="90"/>
      <c r="N81" s="90"/>
      <c r="O81" s="90"/>
      <c r="P81" s="90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E81" s="9"/>
      <c r="AF81" s="86" t="s">
        <v>47</v>
      </c>
      <c r="AG81" s="87" t="s">
        <v>52</v>
      </c>
      <c r="AH81" s="83"/>
      <c r="AI81" s="83"/>
      <c r="AJ81" s="83"/>
      <c r="AK81" s="83"/>
      <c r="AL81" s="83"/>
      <c r="AM81" s="83"/>
      <c r="AN81" s="83"/>
      <c r="AO81" s="83"/>
      <c r="AP81" s="83"/>
      <c r="AQ81" s="84"/>
    </row>
    <row r="82" spans="1:43" s="2" customFormat="1" ht="15">
      <c r="A82" s="85"/>
      <c r="C82" s="24"/>
      <c r="D82" s="24"/>
      <c r="E82" s="24"/>
      <c r="F82" s="24"/>
      <c r="G82" s="24"/>
      <c r="H82" s="24"/>
      <c r="I82" s="24"/>
      <c r="J82" s="24"/>
      <c r="K82" s="91"/>
      <c r="L82" s="24"/>
      <c r="M82" s="24"/>
      <c r="N82" s="24"/>
      <c r="O82" s="24"/>
      <c r="P82" s="24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E82" s="9"/>
      <c r="AF82" s="86" t="s">
        <v>24</v>
      </c>
      <c r="AG82" s="87" t="s">
        <v>53</v>
      </c>
      <c r="AH82" s="83"/>
      <c r="AI82" s="83"/>
      <c r="AJ82" s="83"/>
      <c r="AK82" s="80"/>
      <c r="AL82" s="80"/>
      <c r="AM82" s="80"/>
      <c r="AN82" s="80"/>
      <c r="AO82" s="83"/>
      <c r="AP82" s="83"/>
      <c r="AQ82" s="84"/>
    </row>
    <row r="83" spans="1:43" s="2" customFormat="1" ht="15.6" thickBot="1">
      <c r="A83" s="85"/>
      <c r="B83" s="12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E83" s="9"/>
      <c r="AF83" s="86" t="s">
        <v>54</v>
      </c>
      <c r="AG83" s="87" t="s">
        <v>55</v>
      </c>
      <c r="AH83" s="83"/>
      <c r="AI83" s="83"/>
      <c r="AJ83" s="83"/>
      <c r="AK83" s="83"/>
      <c r="AL83" s="83"/>
      <c r="AM83" s="83"/>
      <c r="AN83" s="83"/>
      <c r="AO83" s="83"/>
      <c r="AP83" s="83"/>
      <c r="AQ83" s="84"/>
    </row>
    <row r="84" spans="1:43" s="2" customFormat="1" ht="15.6" thickBot="1">
      <c r="A84" s="85"/>
      <c r="C84" s="1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E84" s="9"/>
      <c r="AF84" s="92"/>
      <c r="AG84" s="2" t="s">
        <v>26</v>
      </c>
      <c r="AI84" s="83"/>
      <c r="AJ84" s="83"/>
      <c r="AK84" s="83"/>
      <c r="AL84" s="83"/>
      <c r="AM84" s="83"/>
      <c r="AN84" s="83"/>
      <c r="AO84" s="83"/>
      <c r="AP84" s="83"/>
      <c r="AQ84" s="84"/>
    </row>
    <row r="85" spans="1:43" s="2" customFormat="1" ht="15.6" thickBot="1">
      <c r="A85" s="85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E85" s="9"/>
      <c r="AF85" s="93"/>
      <c r="AG85" s="2" t="s">
        <v>104</v>
      </c>
      <c r="AI85" s="80"/>
      <c r="AJ85" s="80"/>
      <c r="AK85" s="80"/>
      <c r="AL85" s="80"/>
      <c r="AM85" s="80"/>
      <c r="AN85" s="80"/>
      <c r="AO85" s="80"/>
      <c r="AP85" s="94"/>
      <c r="AQ85" s="84"/>
    </row>
    <row r="86" spans="1:43" s="2" customFormat="1" ht="15">
      <c r="A86" s="8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E86" s="9"/>
      <c r="AF86" s="7"/>
      <c r="AG86" s="95"/>
      <c r="AH86" s="96"/>
      <c r="AI86" s="97"/>
      <c r="AJ86" s="95"/>
      <c r="AK86" s="97"/>
      <c r="AL86" s="97"/>
      <c r="AM86" s="97"/>
      <c r="AN86" s="97"/>
      <c r="AO86" s="97"/>
      <c r="AP86" s="97"/>
      <c r="AQ86" s="98"/>
    </row>
    <row r="87" spans="1:43" s="2" customFormat="1" ht="14.4" thickBot="1">
      <c r="A87" s="20"/>
      <c r="B87" s="99"/>
      <c r="C87" s="99"/>
      <c r="D87" s="99"/>
      <c r="E87" s="100"/>
      <c r="F87" s="100"/>
      <c r="G87" s="100"/>
      <c r="H87" s="100"/>
      <c r="I87" s="100"/>
      <c r="J87" s="100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21"/>
      <c r="V87" s="21"/>
      <c r="W87" s="21"/>
      <c r="X87" s="99"/>
      <c r="Y87" s="21"/>
      <c r="Z87" s="21"/>
      <c r="AA87" s="21"/>
      <c r="AB87" s="21"/>
      <c r="AC87" s="21"/>
      <c r="AD87" s="21"/>
      <c r="AE87" s="22"/>
      <c r="AF87" s="484" t="s">
        <v>27</v>
      </c>
      <c r="AG87" s="485"/>
      <c r="AH87" s="485"/>
      <c r="AI87" s="485"/>
      <c r="AJ87" s="485"/>
      <c r="AK87" s="485"/>
      <c r="AL87" s="485"/>
      <c r="AM87" s="485"/>
      <c r="AN87" s="485"/>
      <c r="AO87" s="486"/>
      <c r="AP87" s="486"/>
      <c r="AQ87" s="487"/>
    </row>
    <row r="88" spans="1:43" s="2" customFormat="1" ht="24.9" customHeight="1">
      <c r="A88" s="389"/>
      <c r="B88" s="390"/>
      <c r="C88" s="391"/>
      <c r="D88" s="392" t="s">
        <v>78</v>
      </c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4"/>
      <c r="AC88" s="394"/>
      <c r="AD88" s="394"/>
      <c r="AE88" s="395"/>
      <c r="AF88" s="400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2"/>
    </row>
    <row r="89" spans="1:43" s="2" customFormat="1" ht="24.9" customHeight="1">
      <c r="A89" s="403" t="s">
        <v>62</v>
      </c>
      <c r="B89" s="366"/>
      <c r="C89" s="367"/>
      <c r="D89" s="396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8"/>
      <c r="AC89" s="398"/>
      <c r="AD89" s="398"/>
      <c r="AE89" s="399"/>
      <c r="AF89" s="403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5"/>
    </row>
    <row r="90" spans="1:43" s="2" customFormat="1" ht="15.9" customHeight="1">
      <c r="A90" s="403"/>
      <c r="B90" s="366"/>
      <c r="C90" s="367"/>
      <c r="D90" s="12" t="s">
        <v>77</v>
      </c>
      <c r="E90" s="23"/>
      <c r="F90" s="23"/>
      <c r="G90" s="23"/>
      <c r="H90" s="23"/>
      <c r="I90" s="14" t="str">
        <f>(D8)</f>
        <v>PROFIL OGÓLNOAKADEMICKI/PRAKTYCZNY</v>
      </c>
      <c r="J90" s="24"/>
      <c r="K90" s="2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2"/>
      <c r="W90" s="12"/>
      <c r="X90" s="14"/>
      <c r="Y90" s="14"/>
      <c r="Z90" s="12"/>
      <c r="AA90" s="12"/>
      <c r="AB90" s="24"/>
      <c r="AC90" s="12"/>
      <c r="AD90" s="12"/>
      <c r="AE90" s="12"/>
      <c r="AF90" s="361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3"/>
    </row>
    <row r="91" spans="1:43" s="2" customFormat="1" ht="15.9" customHeight="1">
      <c r="A91" s="101"/>
      <c r="B91" s="91"/>
      <c r="C91" s="102"/>
      <c r="D91" s="12" t="s">
        <v>60</v>
      </c>
      <c r="E91" s="23"/>
      <c r="F91" s="23"/>
      <c r="G91" s="12"/>
      <c r="H91" s="12"/>
      <c r="I91" s="14" t="str">
        <f>(D9)</f>
        <v>STUDIA PIERWSZEGO STOPNIA (3/3,5/4-letnie inżynierskie lub licencjackie)</v>
      </c>
      <c r="J91" s="24"/>
      <c r="K91" s="14"/>
      <c r="L91" s="14"/>
      <c r="M91" s="13"/>
      <c r="N91" s="23"/>
      <c r="O91" s="14"/>
      <c r="P91" s="14"/>
      <c r="Q91" s="14"/>
      <c r="R91" s="14"/>
      <c r="S91" s="14"/>
      <c r="T91" s="14"/>
      <c r="U91" s="14"/>
      <c r="V91" s="12"/>
      <c r="W91" s="12"/>
      <c r="X91" s="14"/>
      <c r="Y91" s="14"/>
      <c r="Z91" s="12"/>
      <c r="AA91" s="12"/>
      <c r="AB91" s="24"/>
      <c r="AC91" s="12"/>
      <c r="AD91" s="12"/>
      <c r="AE91" s="12"/>
      <c r="AF91" s="361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3"/>
    </row>
    <row r="92" spans="1:43" s="2" customFormat="1" ht="15.9" customHeight="1">
      <c r="A92" s="365"/>
      <c r="B92" s="366"/>
      <c r="C92" s="367"/>
      <c r="D92" s="12" t="s">
        <v>59</v>
      </c>
      <c r="E92" s="23"/>
      <c r="F92" s="23"/>
      <c r="G92" s="12"/>
      <c r="H92" s="12"/>
      <c r="I92" s="14" t="str">
        <f>D10</f>
        <v>STUDIA STACJONARNE / NIESTACJONARNE</v>
      </c>
      <c r="J92" s="24"/>
      <c r="K92" s="14"/>
      <c r="L92" s="14"/>
      <c r="M92" s="13"/>
      <c r="N92" s="23"/>
      <c r="O92" s="14"/>
      <c r="P92" s="14"/>
      <c r="Q92" s="14"/>
      <c r="R92" s="14"/>
      <c r="S92" s="14"/>
      <c r="T92" s="14"/>
      <c r="U92" s="14"/>
      <c r="V92" s="12"/>
      <c r="W92" s="12"/>
      <c r="X92" s="14"/>
      <c r="Y92" s="14"/>
      <c r="Z92" s="12"/>
      <c r="AA92" s="12"/>
      <c r="AB92" s="24"/>
      <c r="AC92" s="1"/>
      <c r="AD92" s="1"/>
      <c r="AE92" s="1"/>
      <c r="AF92" s="361" t="s">
        <v>100</v>
      </c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3"/>
    </row>
    <row r="93" spans="1:43" s="2" customFormat="1" ht="15.9" customHeight="1">
      <c r="A93" s="361"/>
      <c r="B93" s="362"/>
      <c r="C93" s="364"/>
      <c r="D93" s="12" t="s">
        <v>0</v>
      </c>
      <c r="E93" s="12"/>
      <c r="F93" s="12"/>
      <c r="G93" s="12"/>
      <c r="H93" s="12"/>
      <c r="I93" s="14" t="str">
        <f>(D7)</f>
        <v>………………………………………………………….</v>
      </c>
      <c r="J93" s="24"/>
      <c r="K93" s="14"/>
      <c r="L93" s="14"/>
      <c r="M93" s="14"/>
      <c r="N93" s="23"/>
      <c r="O93" s="14"/>
      <c r="P93" s="14"/>
      <c r="Q93" s="14"/>
      <c r="R93" s="14"/>
      <c r="S93" s="14"/>
      <c r="T93" s="14"/>
      <c r="U93" s="14"/>
      <c r="V93" s="12"/>
      <c r="W93" s="12"/>
      <c r="X93" s="14"/>
      <c r="Y93" s="14"/>
      <c r="Z93" s="12"/>
      <c r="AA93" s="12"/>
      <c r="AB93" s="24"/>
      <c r="AC93" s="1"/>
      <c r="AD93" s="1"/>
      <c r="AE93" s="1"/>
      <c r="AF93" s="361" t="s">
        <v>76</v>
      </c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3"/>
    </row>
    <row r="94" spans="1:43" s="2" customFormat="1" ht="15.9" customHeight="1">
      <c r="A94" s="365"/>
      <c r="B94" s="366"/>
      <c r="C94" s="367"/>
      <c r="D94" s="25" t="s">
        <v>1</v>
      </c>
      <c r="E94" s="12"/>
      <c r="F94" s="12"/>
      <c r="G94" s="12"/>
      <c r="H94" s="12"/>
      <c r="I94" s="14" t="s">
        <v>61</v>
      </c>
      <c r="J94" s="2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2"/>
      <c r="W94" s="12"/>
      <c r="X94" s="14"/>
      <c r="Y94" s="14"/>
      <c r="Z94" s="12"/>
      <c r="AA94" s="12"/>
      <c r="AB94" s="24"/>
      <c r="AC94" s="12"/>
      <c r="AD94" s="12"/>
      <c r="AE94" s="12"/>
      <c r="AF94" s="365"/>
      <c r="AG94" s="366"/>
      <c r="AH94" s="366"/>
      <c r="AI94" s="366"/>
      <c r="AJ94" s="366"/>
      <c r="AK94" s="366"/>
      <c r="AL94" s="366"/>
      <c r="AM94" s="366"/>
      <c r="AN94" s="366"/>
      <c r="AO94" s="366"/>
      <c r="AP94" s="366"/>
      <c r="AQ94" s="368"/>
    </row>
    <row r="95" spans="1:43" s="2" customFormat="1" ht="15.9" customHeight="1" thickBot="1">
      <c r="A95" s="369"/>
      <c r="B95" s="370"/>
      <c r="C95" s="371"/>
      <c r="D95" s="26"/>
      <c r="E95" s="27"/>
      <c r="F95" s="27"/>
      <c r="G95" s="27"/>
      <c r="H95" s="27"/>
      <c r="I95" s="27"/>
      <c r="J95" s="27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9"/>
      <c r="W95" s="29"/>
      <c r="X95" s="28"/>
      <c r="Y95" s="28"/>
      <c r="Z95" s="29"/>
      <c r="AA95" s="29"/>
      <c r="AB95" s="27"/>
      <c r="AC95" s="30"/>
      <c r="AD95" s="30"/>
      <c r="AE95" s="30"/>
      <c r="AF95" s="406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8"/>
    </row>
    <row r="96" spans="1:43" s="2" customFormat="1" ht="6" customHeight="1" thickBot="1">
      <c r="A96" s="3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32"/>
      <c r="AQ96" s="33"/>
    </row>
    <row r="97" spans="1:43" s="2" customFormat="1">
      <c r="A97" s="409" t="s">
        <v>85</v>
      </c>
      <c r="B97" s="498" t="s">
        <v>74</v>
      </c>
      <c r="C97" s="419"/>
      <c r="D97" s="501" t="s">
        <v>3</v>
      </c>
      <c r="E97" s="502"/>
      <c r="F97" s="503"/>
      <c r="G97" s="424" t="s">
        <v>4</v>
      </c>
      <c r="H97" s="425"/>
      <c r="I97" s="425"/>
      <c r="J97" s="425"/>
      <c r="K97" s="425"/>
      <c r="L97" s="424" t="s">
        <v>79</v>
      </c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6"/>
    </row>
    <row r="98" spans="1:43" s="2" customFormat="1">
      <c r="A98" s="410"/>
      <c r="B98" s="499"/>
      <c r="C98" s="422"/>
      <c r="D98" s="504"/>
      <c r="E98" s="505"/>
      <c r="F98" s="506"/>
      <c r="G98" s="427" t="s">
        <v>5</v>
      </c>
      <c r="H98" s="372" t="s">
        <v>6</v>
      </c>
      <c r="I98" s="372"/>
      <c r="J98" s="372"/>
      <c r="K98" s="374"/>
      <c r="L98" s="430" t="s">
        <v>110</v>
      </c>
      <c r="M98" s="431"/>
      <c r="N98" s="431"/>
      <c r="O98" s="432"/>
      <c r="P98" s="430" t="s">
        <v>111</v>
      </c>
      <c r="Q98" s="431"/>
      <c r="R98" s="431"/>
      <c r="S98" s="432"/>
      <c r="T98" s="430" t="s">
        <v>112</v>
      </c>
      <c r="U98" s="431"/>
      <c r="V98" s="431"/>
      <c r="W98" s="432"/>
      <c r="X98" s="430" t="s">
        <v>113</v>
      </c>
      <c r="Y98" s="431"/>
      <c r="Z98" s="431"/>
      <c r="AA98" s="432"/>
      <c r="AB98" s="430" t="s">
        <v>114</v>
      </c>
      <c r="AC98" s="431"/>
      <c r="AD98" s="431"/>
      <c r="AE98" s="432"/>
      <c r="AF98" s="430" t="s">
        <v>115</v>
      </c>
      <c r="AG98" s="431"/>
      <c r="AH98" s="431"/>
      <c r="AI98" s="432"/>
      <c r="AJ98" s="430" t="s">
        <v>116</v>
      </c>
      <c r="AK98" s="431"/>
      <c r="AL98" s="431"/>
      <c r="AM98" s="432"/>
      <c r="AN98" s="430" t="s">
        <v>117</v>
      </c>
      <c r="AO98" s="431"/>
      <c r="AP98" s="431"/>
      <c r="AQ98" s="432"/>
    </row>
    <row r="99" spans="1:43" s="2" customFormat="1" ht="12.75" customHeight="1">
      <c r="A99" s="410"/>
      <c r="B99" s="499"/>
      <c r="C99" s="422"/>
      <c r="D99" s="383" t="s">
        <v>7</v>
      </c>
      <c r="E99" s="385" t="s">
        <v>8</v>
      </c>
      <c r="F99" s="387" t="s">
        <v>39</v>
      </c>
      <c r="G99" s="428"/>
      <c r="H99" s="372" t="s">
        <v>9</v>
      </c>
      <c r="I99" s="372" t="s">
        <v>10</v>
      </c>
      <c r="J99" s="372" t="s">
        <v>80</v>
      </c>
      <c r="K99" s="374" t="s">
        <v>37</v>
      </c>
      <c r="L99" s="376" t="s">
        <v>94</v>
      </c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8"/>
    </row>
    <row r="100" spans="1:43" s="2" customFormat="1">
      <c r="A100" s="410"/>
      <c r="B100" s="499"/>
      <c r="C100" s="422"/>
      <c r="D100" s="383"/>
      <c r="E100" s="439"/>
      <c r="F100" s="440"/>
      <c r="G100" s="428"/>
      <c r="H100" s="372"/>
      <c r="I100" s="372"/>
      <c r="J100" s="372"/>
      <c r="K100" s="374"/>
      <c r="L100" s="379" t="s">
        <v>9</v>
      </c>
      <c r="M100" s="381" t="s">
        <v>10</v>
      </c>
      <c r="N100" s="385" t="s">
        <v>11</v>
      </c>
      <c r="O100" s="387" t="s">
        <v>81</v>
      </c>
      <c r="P100" s="379" t="s">
        <v>9</v>
      </c>
      <c r="Q100" s="381" t="s">
        <v>10</v>
      </c>
      <c r="R100" s="385" t="s">
        <v>11</v>
      </c>
      <c r="S100" s="387" t="s">
        <v>81</v>
      </c>
      <c r="T100" s="379" t="s">
        <v>9</v>
      </c>
      <c r="U100" s="381" t="s">
        <v>10</v>
      </c>
      <c r="V100" s="385" t="s">
        <v>11</v>
      </c>
      <c r="W100" s="387" t="s">
        <v>81</v>
      </c>
      <c r="X100" s="379" t="s">
        <v>9</v>
      </c>
      <c r="Y100" s="381" t="s">
        <v>10</v>
      </c>
      <c r="Z100" s="385" t="s">
        <v>11</v>
      </c>
      <c r="AA100" s="387" t="s">
        <v>81</v>
      </c>
      <c r="AB100" s="379" t="s">
        <v>9</v>
      </c>
      <c r="AC100" s="381" t="s">
        <v>10</v>
      </c>
      <c r="AD100" s="385" t="s">
        <v>11</v>
      </c>
      <c r="AE100" s="387" t="s">
        <v>81</v>
      </c>
      <c r="AF100" s="379" t="s">
        <v>9</v>
      </c>
      <c r="AG100" s="381" t="s">
        <v>10</v>
      </c>
      <c r="AH100" s="385" t="s">
        <v>11</v>
      </c>
      <c r="AI100" s="387" t="s">
        <v>81</v>
      </c>
      <c r="AJ100" s="379" t="s">
        <v>9</v>
      </c>
      <c r="AK100" s="381" t="s">
        <v>10</v>
      </c>
      <c r="AL100" s="385" t="s">
        <v>11</v>
      </c>
      <c r="AM100" s="387" t="s">
        <v>81</v>
      </c>
      <c r="AN100" s="379" t="s">
        <v>9</v>
      </c>
      <c r="AO100" s="381" t="s">
        <v>10</v>
      </c>
      <c r="AP100" s="385" t="s">
        <v>11</v>
      </c>
      <c r="AQ100" s="387" t="s">
        <v>81</v>
      </c>
    </row>
    <row r="101" spans="1:43" s="2" customFormat="1" ht="13.8" thickBot="1">
      <c r="A101" s="411"/>
      <c r="B101" s="500"/>
      <c r="C101" s="485"/>
      <c r="D101" s="384"/>
      <c r="E101" s="386"/>
      <c r="F101" s="388"/>
      <c r="G101" s="429"/>
      <c r="H101" s="373"/>
      <c r="I101" s="373"/>
      <c r="J101" s="373"/>
      <c r="K101" s="375"/>
      <c r="L101" s="380"/>
      <c r="M101" s="382"/>
      <c r="N101" s="386"/>
      <c r="O101" s="388"/>
      <c r="P101" s="380"/>
      <c r="Q101" s="382"/>
      <c r="R101" s="386"/>
      <c r="S101" s="388"/>
      <c r="T101" s="380"/>
      <c r="U101" s="382"/>
      <c r="V101" s="386"/>
      <c r="W101" s="388"/>
      <c r="X101" s="380"/>
      <c r="Y101" s="382"/>
      <c r="Z101" s="386"/>
      <c r="AA101" s="388"/>
      <c r="AB101" s="380"/>
      <c r="AC101" s="382"/>
      <c r="AD101" s="386"/>
      <c r="AE101" s="388"/>
      <c r="AF101" s="380"/>
      <c r="AG101" s="382"/>
      <c r="AH101" s="386"/>
      <c r="AI101" s="388"/>
      <c r="AJ101" s="380"/>
      <c r="AK101" s="382"/>
      <c r="AL101" s="386"/>
      <c r="AM101" s="388"/>
      <c r="AN101" s="380"/>
      <c r="AO101" s="382"/>
      <c r="AP101" s="386"/>
      <c r="AQ101" s="388"/>
    </row>
    <row r="102" spans="1:43" s="24" customFormat="1" ht="18" customHeight="1" thickBot="1">
      <c r="A102" s="34" t="s">
        <v>28</v>
      </c>
      <c r="B102" s="435" t="s">
        <v>86</v>
      </c>
      <c r="C102" s="435"/>
      <c r="D102" s="507"/>
      <c r="E102" s="508"/>
      <c r="F102" s="103"/>
      <c r="G102" s="36"/>
      <c r="H102" s="436"/>
      <c r="I102" s="436"/>
      <c r="J102" s="436"/>
      <c r="K102" s="436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8"/>
    </row>
    <row r="103" spans="1:43" s="2" customFormat="1" ht="18" customHeight="1">
      <c r="A103" s="43" t="s">
        <v>13</v>
      </c>
      <c r="B103" s="441"/>
      <c r="C103" s="442"/>
      <c r="D103" s="104"/>
      <c r="E103" s="105"/>
      <c r="F103" s="106"/>
      <c r="G103" s="107">
        <f t="shared" ref="G103:G113" si="3">SUM(H103:K103)</f>
        <v>0</v>
      </c>
      <c r="H103" s="108"/>
      <c r="I103" s="108"/>
      <c r="J103" s="108"/>
      <c r="K103" s="108"/>
      <c r="L103" s="109"/>
      <c r="M103" s="108"/>
      <c r="N103" s="108"/>
      <c r="O103" s="106"/>
      <c r="P103" s="110"/>
      <c r="Q103" s="108"/>
      <c r="R103" s="108"/>
      <c r="S103" s="106"/>
      <c r="T103" s="107"/>
      <c r="U103" s="108"/>
      <c r="V103" s="108"/>
      <c r="W103" s="106"/>
      <c r="X103" s="107"/>
      <c r="Y103" s="108"/>
      <c r="Z103" s="108"/>
      <c r="AA103" s="106"/>
      <c r="AB103" s="107"/>
      <c r="AC103" s="108"/>
      <c r="AD103" s="108"/>
      <c r="AE103" s="106"/>
      <c r="AF103" s="107"/>
      <c r="AG103" s="108"/>
      <c r="AH103" s="108"/>
      <c r="AI103" s="106"/>
      <c r="AJ103" s="107"/>
      <c r="AK103" s="108"/>
      <c r="AL103" s="108"/>
      <c r="AM103" s="106"/>
      <c r="AN103" s="107"/>
      <c r="AO103" s="108"/>
      <c r="AP103" s="108"/>
      <c r="AQ103" s="106"/>
    </row>
    <row r="104" spans="1:43" s="2" customFormat="1" ht="18" customHeight="1">
      <c r="A104" s="50" t="s">
        <v>14</v>
      </c>
      <c r="B104" s="433"/>
      <c r="C104" s="434"/>
      <c r="D104" s="104"/>
      <c r="E104" s="105"/>
      <c r="F104" s="111"/>
      <c r="G104" s="107">
        <f t="shared" si="3"/>
        <v>0</v>
      </c>
      <c r="H104" s="108"/>
      <c r="I104" s="108"/>
      <c r="J104" s="108"/>
      <c r="K104" s="108"/>
      <c r="L104" s="112"/>
      <c r="M104" s="113"/>
      <c r="N104" s="113"/>
      <c r="O104" s="111"/>
      <c r="P104" s="114"/>
      <c r="Q104" s="113"/>
      <c r="R104" s="113"/>
      <c r="S104" s="111"/>
      <c r="T104" s="114"/>
      <c r="U104" s="113"/>
      <c r="V104" s="113"/>
      <c r="W104" s="111"/>
      <c r="X104" s="114"/>
      <c r="Y104" s="113"/>
      <c r="Z104" s="113"/>
      <c r="AA104" s="111"/>
      <c r="AB104" s="114"/>
      <c r="AC104" s="113"/>
      <c r="AD104" s="113"/>
      <c r="AE104" s="111"/>
      <c r="AF104" s="114"/>
      <c r="AG104" s="113"/>
      <c r="AH104" s="113"/>
      <c r="AI104" s="111"/>
      <c r="AJ104" s="114"/>
      <c r="AK104" s="113"/>
      <c r="AL104" s="113"/>
      <c r="AM104" s="111"/>
      <c r="AN104" s="114"/>
      <c r="AO104" s="113"/>
      <c r="AP104" s="113"/>
      <c r="AQ104" s="111"/>
    </row>
    <row r="105" spans="1:43" s="2" customFormat="1" ht="18" customHeight="1">
      <c r="A105" s="50" t="s">
        <v>15</v>
      </c>
      <c r="B105" s="433"/>
      <c r="C105" s="434"/>
      <c r="D105" s="115"/>
      <c r="E105" s="116"/>
      <c r="F105" s="51"/>
      <c r="G105" s="107">
        <f t="shared" si="3"/>
        <v>0</v>
      </c>
      <c r="H105" s="108"/>
      <c r="I105" s="108"/>
      <c r="J105" s="108"/>
      <c r="K105" s="108"/>
      <c r="L105" s="112"/>
      <c r="M105" s="113"/>
      <c r="N105" s="113"/>
      <c r="O105" s="111"/>
      <c r="P105" s="114"/>
      <c r="Q105" s="113"/>
      <c r="R105" s="113"/>
      <c r="S105" s="111"/>
      <c r="T105" s="114"/>
      <c r="U105" s="113"/>
      <c r="V105" s="113"/>
      <c r="W105" s="111"/>
      <c r="X105" s="114"/>
      <c r="Y105" s="113"/>
      <c r="Z105" s="113"/>
      <c r="AA105" s="111"/>
      <c r="AB105" s="114"/>
      <c r="AC105" s="113"/>
      <c r="AD105" s="113"/>
      <c r="AE105" s="111"/>
      <c r="AF105" s="114"/>
      <c r="AG105" s="113"/>
      <c r="AH105" s="113"/>
      <c r="AI105" s="111"/>
      <c r="AJ105" s="114"/>
      <c r="AK105" s="113"/>
      <c r="AL105" s="113"/>
      <c r="AM105" s="111"/>
      <c r="AN105" s="114"/>
      <c r="AO105" s="113"/>
      <c r="AP105" s="113"/>
      <c r="AQ105" s="111"/>
    </row>
    <row r="106" spans="1:43" s="2" customFormat="1" ht="18" customHeight="1">
      <c r="A106" s="50" t="s">
        <v>16</v>
      </c>
      <c r="B106" s="433"/>
      <c r="C106" s="434"/>
      <c r="D106" s="117"/>
      <c r="E106" s="116"/>
      <c r="F106" s="111"/>
      <c r="G106" s="107">
        <f t="shared" si="3"/>
        <v>0</v>
      </c>
      <c r="H106" s="108"/>
      <c r="I106" s="108"/>
      <c r="J106" s="108"/>
      <c r="K106" s="108"/>
      <c r="L106" s="112"/>
      <c r="M106" s="113"/>
      <c r="N106" s="113"/>
      <c r="O106" s="111"/>
      <c r="P106" s="114"/>
      <c r="Q106" s="113"/>
      <c r="R106" s="113"/>
      <c r="S106" s="111"/>
      <c r="T106" s="114"/>
      <c r="U106" s="113"/>
      <c r="V106" s="113"/>
      <c r="W106" s="111"/>
      <c r="X106" s="114"/>
      <c r="Y106" s="113"/>
      <c r="Z106" s="113"/>
      <c r="AA106" s="111"/>
      <c r="AB106" s="114"/>
      <c r="AC106" s="113"/>
      <c r="AD106" s="113"/>
      <c r="AE106" s="111"/>
      <c r="AF106" s="114"/>
      <c r="AG106" s="113"/>
      <c r="AH106" s="113"/>
      <c r="AI106" s="111"/>
      <c r="AJ106" s="114"/>
      <c r="AK106" s="113"/>
      <c r="AL106" s="113"/>
      <c r="AM106" s="111"/>
      <c r="AN106" s="114"/>
      <c r="AO106" s="113"/>
      <c r="AP106" s="113"/>
      <c r="AQ106" s="111"/>
    </row>
    <row r="107" spans="1:43" s="2" customFormat="1" ht="18" customHeight="1">
      <c r="A107" s="50" t="s">
        <v>17</v>
      </c>
      <c r="B107" s="433"/>
      <c r="C107" s="434"/>
      <c r="D107" s="117"/>
      <c r="E107" s="118"/>
      <c r="F107" s="111"/>
      <c r="G107" s="107">
        <f t="shared" si="3"/>
        <v>0</v>
      </c>
      <c r="H107" s="108"/>
      <c r="I107" s="108"/>
      <c r="J107" s="108"/>
      <c r="K107" s="108"/>
      <c r="L107" s="112"/>
      <c r="M107" s="113"/>
      <c r="N107" s="113"/>
      <c r="O107" s="111"/>
      <c r="P107" s="114"/>
      <c r="Q107" s="113"/>
      <c r="R107" s="113"/>
      <c r="S107" s="111"/>
      <c r="T107" s="114"/>
      <c r="U107" s="113"/>
      <c r="V107" s="113"/>
      <c r="W107" s="111"/>
      <c r="X107" s="114"/>
      <c r="Y107" s="113"/>
      <c r="Z107" s="113"/>
      <c r="AA107" s="111"/>
      <c r="AB107" s="114"/>
      <c r="AC107" s="113"/>
      <c r="AD107" s="113"/>
      <c r="AE107" s="111"/>
      <c r="AF107" s="114"/>
      <c r="AG107" s="113"/>
      <c r="AH107" s="113"/>
      <c r="AI107" s="111"/>
      <c r="AJ107" s="114"/>
      <c r="AK107" s="113"/>
      <c r="AL107" s="113"/>
      <c r="AM107" s="111"/>
      <c r="AN107" s="114"/>
      <c r="AO107" s="113"/>
      <c r="AP107" s="113"/>
      <c r="AQ107" s="111"/>
    </row>
    <row r="108" spans="1:43" s="2" customFormat="1" ht="18" customHeight="1">
      <c r="A108" s="50" t="s">
        <v>29</v>
      </c>
      <c r="B108" s="433"/>
      <c r="C108" s="434"/>
      <c r="D108" s="117"/>
      <c r="E108" s="118"/>
      <c r="F108" s="51"/>
      <c r="G108" s="107">
        <f t="shared" si="3"/>
        <v>0</v>
      </c>
      <c r="H108" s="108"/>
      <c r="I108" s="108"/>
      <c r="J108" s="108"/>
      <c r="K108" s="108"/>
      <c r="L108" s="112"/>
      <c r="M108" s="113"/>
      <c r="N108" s="113"/>
      <c r="O108" s="111"/>
      <c r="P108" s="114"/>
      <c r="Q108" s="113"/>
      <c r="R108" s="113"/>
      <c r="S108" s="111"/>
      <c r="T108" s="114"/>
      <c r="U108" s="113"/>
      <c r="V108" s="113"/>
      <c r="W108" s="111"/>
      <c r="X108" s="114"/>
      <c r="Y108" s="113"/>
      <c r="Z108" s="113"/>
      <c r="AA108" s="111"/>
      <c r="AB108" s="114"/>
      <c r="AC108" s="113"/>
      <c r="AD108" s="113"/>
      <c r="AE108" s="111"/>
      <c r="AF108" s="114"/>
      <c r="AG108" s="113"/>
      <c r="AH108" s="113"/>
      <c r="AI108" s="111"/>
      <c r="AJ108" s="114"/>
      <c r="AK108" s="113"/>
      <c r="AL108" s="113"/>
      <c r="AM108" s="111"/>
      <c r="AN108" s="114"/>
      <c r="AO108" s="113"/>
      <c r="AP108" s="113"/>
      <c r="AQ108" s="111"/>
    </row>
    <row r="109" spans="1:43" s="2" customFormat="1" ht="18" customHeight="1">
      <c r="A109" s="50" t="s">
        <v>30</v>
      </c>
      <c r="B109" s="433"/>
      <c r="C109" s="434"/>
      <c r="D109" s="117"/>
      <c r="E109" s="118"/>
      <c r="F109" s="111"/>
      <c r="G109" s="47">
        <f t="shared" si="3"/>
        <v>0</v>
      </c>
      <c r="H109" s="108"/>
      <c r="I109" s="108"/>
      <c r="J109" s="108"/>
      <c r="K109" s="108"/>
      <c r="L109" s="112"/>
      <c r="M109" s="113"/>
      <c r="N109" s="113"/>
      <c r="O109" s="111"/>
      <c r="P109" s="114"/>
      <c r="Q109" s="113"/>
      <c r="R109" s="113"/>
      <c r="S109" s="111"/>
      <c r="T109" s="114"/>
      <c r="U109" s="113"/>
      <c r="V109" s="113"/>
      <c r="W109" s="111"/>
      <c r="X109" s="114"/>
      <c r="Y109" s="113"/>
      <c r="Z109" s="113"/>
      <c r="AA109" s="111"/>
      <c r="AB109" s="114"/>
      <c r="AC109" s="113"/>
      <c r="AD109" s="113"/>
      <c r="AE109" s="111"/>
      <c r="AF109" s="114"/>
      <c r="AG109" s="113"/>
      <c r="AH109" s="113"/>
      <c r="AI109" s="111"/>
      <c r="AJ109" s="114"/>
      <c r="AK109" s="113"/>
      <c r="AL109" s="113"/>
      <c r="AM109" s="111"/>
      <c r="AN109" s="114"/>
      <c r="AO109" s="113"/>
      <c r="AP109" s="113"/>
      <c r="AQ109" s="111"/>
    </row>
    <row r="110" spans="1:43" s="2" customFormat="1" ht="18" customHeight="1">
      <c r="A110" s="50" t="s">
        <v>31</v>
      </c>
      <c r="B110" s="433"/>
      <c r="C110" s="434"/>
      <c r="D110" s="117"/>
      <c r="E110" s="118"/>
      <c r="F110" s="51"/>
      <c r="G110" s="47">
        <f t="shared" si="3"/>
        <v>0</v>
      </c>
      <c r="H110" s="108"/>
      <c r="I110" s="108"/>
      <c r="J110" s="108"/>
      <c r="K110" s="108"/>
      <c r="L110" s="112"/>
      <c r="M110" s="113"/>
      <c r="N110" s="113"/>
      <c r="O110" s="111"/>
      <c r="P110" s="114"/>
      <c r="Q110" s="113"/>
      <c r="R110" s="113"/>
      <c r="S110" s="111"/>
      <c r="T110" s="114"/>
      <c r="U110" s="113"/>
      <c r="V110" s="113"/>
      <c r="W110" s="111"/>
      <c r="X110" s="114"/>
      <c r="Y110" s="113"/>
      <c r="Z110" s="113"/>
      <c r="AA110" s="111"/>
      <c r="AB110" s="114"/>
      <c r="AC110" s="113"/>
      <c r="AD110" s="113"/>
      <c r="AE110" s="111"/>
      <c r="AF110" s="114"/>
      <c r="AG110" s="113"/>
      <c r="AH110" s="113"/>
      <c r="AI110" s="111"/>
      <c r="AJ110" s="114"/>
      <c r="AK110" s="113"/>
      <c r="AL110" s="113"/>
      <c r="AM110" s="111"/>
      <c r="AN110" s="114"/>
      <c r="AO110" s="113"/>
      <c r="AP110" s="113"/>
      <c r="AQ110" s="111"/>
    </row>
    <row r="111" spans="1:43" s="2" customFormat="1" ht="18" customHeight="1">
      <c r="A111" s="50" t="s">
        <v>32</v>
      </c>
      <c r="B111" s="433"/>
      <c r="C111" s="434"/>
      <c r="D111" s="115"/>
      <c r="E111" s="116"/>
      <c r="F111" s="111"/>
      <c r="G111" s="47">
        <f t="shared" si="3"/>
        <v>0</v>
      </c>
      <c r="H111" s="108"/>
      <c r="I111" s="108"/>
      <c r="J111" s="108"/>
      <c r="K111" s="108"/>
      <c r="L111" s="112"/>
      <c r="M111" s="113"/>
      <c r="N111" s="113"/>
      <c r="O111" s="111"/>
      <c r="P111" s="114"/>
      <c r="Q111" s="113"/>
      <c r="R111" s="113"/>
      <c r="S111" s="111"/>
      <c r="T111" s="114"/>
      <c r="U111" s="113"/>
      <c r="V111" s="113"/>
      <c r="W111" s="111"/>
      <c r="X111" s="114"/>
      <c r="Y111" s="113"/>
      <c r="Z111" s="113"/>
      <c r="AA111" s="111"/>
      <c r="AB111" s="114"/>
      <c r="AC111" s="113"/>
      <c r="AD111" s="113"/>
      <c r="AE111" s="111"/>
      <c r="AF111" s="114"/>
      <c r="AG111" s="113"/>
      <c r="AH111" s="113"/>
      <c r="AI111" s="111"/>
      <c r="AJ111" s="114"/>
      <c r="AK111" s="113"/>
      <c r="AL111" s="113"/>
      <c r="AM111" s="111"/>
      <c r="AN111" s="114"/>
      <c r="AO111" s="113"/>
      <c r="AP111" s="113"/>
      <c r="AQ111" s="111"/>
    </row>
    <row r="112" spans="1:43" s="2" customFormat="1" ht="18" customHeight="1">
      <c r="A112" s="50" t="s">
        <v>33</v>
      </c>
      <c r="B112" s="433"/>
      <c r="C112" s="434"/>
      <c r="D112" s="115"/>
      <c r="E112" s="116"/>
      <c r="F112" s="119"/>
      <c r="G112" s="47">
        <f t="shared" si="3"/>
        <v>0</v>
      </c>
      <c r="H112" s="108"/>
      <c r="I112" s="108"/>
      <c r="J112" s="108"/>
      <c r="K112" s="108"/>
      <c r="L112" s="112"/>
      <c r="M112" s="113"/>
      <c r="N112" s="113"/>
      <c r="O112" s="111"/>
      <c r="P112" s="114"/>
      <c r="Q112" s="113"/>
      <c r="R112" s="113"/>
      <c r="S112" s="111"/>
      <c r="T112" s="114"/>
      <c r="U112" s="113"/>
      <c r="V112" s="113"/>
      <c r="W112" s="111"/>
      <c r="X112" s="114"/>
      <c r="Y112" s="113"/>
      <c r="Z112" s="113"/>
      <c r="AA112" s="111"/>
      <c r="AB112" s="114"/>
      <c r="AC112" s="113"/>
      <c r="AD112" s="113"/>
      <c r="AE112" s="111"/>
      <c r="AF112" s="114"/>
      <c r="AG112" s="113"/>
      <c r="AH112" s="113"/>
      <c r="AI112" s="111"/>
      <c r="AJ112" s="114"/>
      <c r="AK112" s="113"/>
      <c r="AL112" s="113"/>
      <c r="AM112" s="111"/>
      <c r="AN112" s="114"/>
      <c r="AO112" s="113"/>
      <c r="AP112" s="113"/>
      <c r="AQ112" s="111"/>
    </row>
    <row r="113" spans="1:45" s="2" customFormat="1" ht="18" customHeight="1" thickBot="1">
      <c r="A113" s="57" t="s">
        <v>66</v>
      </c>
      <c r="B113" s="120"/>
      <c r="C113" s="121"/>
      <c r="D113" s="115"/>
      <c r="E113" s="122"/>
      <c r="F113" s="123"/>
      <c r="G113" s="112">
        <f t="shared" si="3"/>
        <v>0</v>
      </c>
      <c r="H113" s="108"/>
      <c r="I113" s="108"/>
      <c r="J113" s="108"/>
      <c r="K113" s="108"/>
      <c r="L113" s="112"/>
      <c r="M113" s="113"/>
      <c r="N113" s="113"/>
      <c r="O113" s="111"/>
      <c r="P113" s="114"/>
      <c r="Q113" s="113"/>
      <c r="R113" s="113"/>
      <c r="S113" s="111"/>
      <c r="T113" s="114"/>
      <c r="U113" s="113"/>
      <c r="V113" s="113"/>
      <c r="W113" s="111"/>
      <c r="X113" s="114"/>
      <c r="Y113" s="113"/>
      <c r="Z113" s="113"/>
      <c r="AA113" s="111"/>
      <c r="AB113" s="114"/>
      <c r="AC113" s="113"/>
      <c r="AD113" s="113"/>
      <c r="AE113" s="111"/>
      <c r="AF113" s="114"/>
      <c r="AG113" s="113"/>
      <c r="AH113" s="113"/>
      <c r="AI113" s="111"/>
      <c r="AJ113" s="114"/>
      <c r="AK113" s="113"/>
      <c r="AL113" s="113"/>
      <c r="AM113" s="111"/>
      <c r="AN113" s="114"/>
      <c r="AO113" s="113"/>
      <c r="AP113" s="113"/>
      <c r="AQ113" s="111"/>
    </row>
    <row r="114" spans="1:45" s="2" customFormat="1" ht="13.5" customHeight="1" thickTop="1">
      <c r="A114" s="60"/>
      <c r="B114" s="445" t="s">
        <v>18</v>
      </c>
      <c r="C114" s="446"/>
      <c r="D114" s="449">
        <f t="shared" ref="D114:AQ114" si="4">SUM(D103:D113)</f>
        <v>0</v>
      </c>
      <c r="E114" s="451">
        <f t="shared" si="4"/>
        <v>0</v>
      </c>
      <c r="F114" s="453">
        <f t="shared" si="4"/>
        <v>0</v>
      </c>
      <c r="G114" s="455">
        <f t="shared" si="4"/>
        <v>0</v>
      </c>
      <c r="H114" s="451">
        <f t="shared" si="4"/>
        <v>0</v>
      </c>
      <c r="I114" s="451">
        <f t="shared" si="4"/>
        <v>0</v>
      </c>
      <c r="J114" s="451">
        <f t="shared" si="4"/>
        <v>0</v>
      </c>
      <c r="K114" s="453">
        <f t="shared" si="4"/>
        <v>0</v>
      </c>
      <c r="L114" s="61">
        <f t="shared" si="4"/>
        <v>0</v>
      </c>
      <c r="M114" s="62">
        <f t="shared" si="4"/>
        <v>0</v>
      </c>
      <c r="N114" s="62">
        <f t="shared" si="4"/>
        <v>0</v>
      </c>
      <c r="O114" s="63">
        <f t="shared" si="4"/>
        <v>0</v>
      </c>
      <c r="P114" s="61">
        <f t="shared" si="4"/>
        <v>0</v>
      </c>
      <c r="Q114" s="62">
        <f t="shared" si="4"/>
        <v>0</v>
      </c>
      <c r="R114" s="62">
        <f t="shared" si="4"/>
        <v>0</v>
      </c>
      <c r="S114" s="64">
        <f t="shared" si="4"/>
        <v>0</v>
      </c>
      <c r="T114" s="65">
        <f>SUM(T103:T113)</f>
        <v>0</v>
      </c>
      <c r="U114" s="62">
        <f>SUM(U103:U113)</f>
        <v>0</v>
      </c>
      <c r="V114" s="62">
        <f>SUM(V103:V113)</f>
        <v>0</v>
      </c>
      <c r="W114" s="64">
        <f>SUM(W103:W113)</f>
        <v>0</v>
      </c>
      <c r="X114" s="65">
        <f t="shared" si="4"/>
        <v>0</v>
      </c>
      <c r="Y114" s="62">
        <f t="shared" si="4"/>
        <v>0</v>
      </c>
      <c r="Z114" s="62">
        <f t="shared" si="4"/>
        <v>0</v>
      </c>
      <c r="AA114" s="63">
        <f t="shared" si="4"/>
        <v>0</v>
      </c>
      <c r="AB114" s="61">
        <f t="shared" si="4"/>
        <v>0</v>
      </c>
      <c r="AC114" s="62">
        <f t="shared" si="4"/>
        <v>0</v>
      </c>
      <c r="AD114" s="62">
        <f t="shared" si="4"/>
        <v>0</v>
      </c>
      <c r="AE114" s="64">
        <f t="shared" si="4"/>
        <v>0</v>
      </c>
      <c r="AF114" s="65">
        <f t="shared" si="4"/>
        <v>0</v>
      </c>
      <c r="AG114" s="62">
        <f t="shared" si="4"/>
        <v>0</v>
      </c>
      <c r="AH114" s="62">
        <f t="shared" si="4"/>
        <v>0</v>
      </c>
      <c r="AI114" s="63">
        <f t="shared" si="4"/>
        <v>0</v>
      </c>
      <c r="AJ114" s="61">
        <f t="shared" si="4"/>
        <v>0</v>
      </c>
      <c r="AK114" s="62">
        <f t="shared" si="4"/>
        <v>0</v>
      </c>
      <c r="AL114" s="62">
        <f t="shared" si="4"/>
        <v>0</v>
      </c>
      <c r="AM114" s="64">
        <f t="shared" si="4"/>
        <v>0</v>
      </c>
      <c r="AN114" s="65">
        <f t="shared" si="4"/>
        <v>0</v>
      </c>
      <c r="AO114" s="62">
        <f t="shared" si="4"/>
        <v>0</v>
      </c>
      <c r="AP114" s="62">
        <f t="shared" si="4"/>
        <v>0</v>
      </c>
      <c r="AQ114" s="64">
        <f t="shared" si="4"/>
        <v>0</v>
      </c>
    </row>
    <row r="115" spans="1:45" s="2" customFormat="1" ht="13.5" customHeight="1" thickBot="1">
      <c r="A115" s="66"/>
      <c r="B115" s="447"/>
      <c r="C115" s="448"/>
      <c r="D115" s="450"/>
      <c r="E115" s="452"/>
      <c r="F115" s="454"/>
      <c r="G115" s="509"/>
      <c r="H115" s="510"/>
      <c r="I115" s="510"/>
      <c r="J115" s="510"/>
      <c r="K115" s="511"/>
      <c r="L115" s="457">
        <f>SUM(L114:O114)</f>
        <v>0</v>
      </c>
      <c r="M115" s="458"/>
      <c r="N115" s="458"/>
      <c r="O115" s="459"/>
      <c r="P115" s="457">
        <f>SUM(P114:S114)</f>
        <v>0</v>
      </c>
      <c r="Q115" s="458"/>
      <c r="R115" s="458"/>
      <c r="S115" s="459"/>
      <c r="T115" s="457">
        <f>SUM(T114:W114)</f>
        <v>0</v>
      </c>
      <c r="U115" s="458"/>
      <c r="V115" s="458"/>
      <c r="W115" s="459"/>
      <c r="X115" s="457">
        <f>SUM(X114:AA114)</f>
        <v>0</v>
      </c>
      <c r="Y115" s="458"/>
      <c r="Z115" s="458"/>
      <c r="AA115" s="459"/>
      <c r="AB115" s="457">
        <f>SUM(AB114:AE114)</f>
        <v>0</v>
      </c>
      <c r="AC115" s="458"/>
      <c r="AD115" s="458"/>
      <c r="AE115" s="459"/>
      <c r="AF115" s="457">
        <f>SUM(AF114:AI114)</f>
        <v>0</v>
      </c>
      <c r="AG115" s="458"/>
      <c r="AH115" s="458"/>
      <c r="AI115" s="459"/>
      <c r="AJ115" s="457">
        <f>SUM(AJ114:AM114)</f>
        <v>0</v>
      </c>
      <c r="AK115" s="458"/>
      <c r="AL115" s="458"/>
      <c r="AM115" s="459"/>
      <c r="AN115" s="457">
        <f>SUM(AN114:AQ114)</f>
        <v>0</v>
      </c>
      <c r="AO115" s="458"/>
      <c r="AP115" s="458"/>
      <c r="AQ115" s="459"/>
    </row>
    <row r="116" spans="1:45" s="2" customFormat="1" ht="12.75" customHeight="1">
      <c r="A116" s="460" t="s">
        <v>87</v>
      </c>
      <c r="B116" s="461"/>
      <c r="C116" s="462"/>
      <c r="D116" s="463" t="s">
        <v>7</v>
      </c>
      <c r="E116" s="439" t="s">
        <v>8</v>
      </c>
      <c r="F116" s="387" t="s">
        <v>39</v>
      </c>
      <c r="G116" s="464" t="s">
        <v>5</v>
      </c>
      <c r="H116" s="372" t="s">
        <v>9</v>
      </c>
      <c r="I116" s="372" t="s">
        <v>10</v>
      </c>
      <c r="J116" s="372" t="s">
        <v>80</v>
      </c>
      <c r="K116" s="374" t="s">
        <v>37</v>
      </c>
      <c r="L116" s="430" t="s">
        <v>110</v>
      </c>
      <c r="M116" s="431"/>
      <c r="N116" s="431"/>
      <c r="O116" s="432"/>
      <c r="P116" s="430" t="s">
        <v>111</v>
      </c>
      <c r="Q116" s="431"/>
      <c r="R116" s="431"/>
      <c r="S116" s="432"/>
      <c r="T116" s="430" t="s">
        <v>112</v>
      </c>
      <c r="U116" s="431"/>
      <c r="V116" s="431"/>
      <c r="W116" s="432"/>
      <c r="X116" s="430" t="s">
        <v>113</v>
      </c>
      <c r="Y116" s="431"/>
      <c r="Z116" s="431"/>
      <c r="AA116" s="432"/>
      <c r="AB116" s="430" t="s">
        <v>114</v>
      </c>
      <c r="AC116" s="431"/>
      <c r="AD116" s="431"/>
      <c r="AE116" s="432"/>
      <c r="AF116" s="430" t="s">
        <v>115</v>
      </c>
      <c r="AG116" s="431"/>
      <c r="AH116" s="431"/>
      <c r="AI116" s="432"/>
      <c r="AJ116" s="430" t="s">
        <v>116</v>
      </c>
      <c r="AK116" s="431"/>
      <c r="AL116" s="431"/>
      <c r="AM116" s="432"/>
      <c r="AN116" s="430" t="s">
        <v>117</v>
      </c>
      <c r="AO116" s="431"/>
      <c r="AP116" s="431"/>
      <c r="AQ116" s="432"/>
    </row>
    <row r="117" spans="1:45" s="2" customFormat="1">
      <c r="A117" s="460"/>
      <c r="B117" s="461"/>
      <c r="C117" s="462"/>
      <c r="D117" s="383"/>
      <c r="E117" s="439"/>
      <c r="F117" s="440"/>
      <c r="G117" s="464"/>
      <c r="H117" s="372"/>
      <c r="I117" s="372"/>
      <c r="J117" s="372"/>
      <c r="K117" s="374"/>
      <c r="L117" s="379" t="s">
        <v>9</v>
      </c>
      <c r="M117" s="381" t="s">
        <v>10</v>
      </c>
      <c r="N117" s="385" t="s">
        <v>11</v>
      </c>
      <c r="O117" s="387" t="s">
        <v>81</v>
      </c>
      <c r="P117" s="379" t="s">
        <v>9</v>
      </c>
      <c r="Q117" s="381" t="s">
        <v>10</v>
      </c>
      <c r="R117" s="385" t="s">
        <v>11</v>
      </c>
      <c r="S117" s="387" t="s">
        <v>81</v>
      </c>
      <c r="T117" s="379" t="s">
        <v>9</v>
      </c>
      <c r="U117" s="381" t="s">
        <v>10</v>
      </c>
      <c r="V117" s="385" t="s">
        <v>11</v>
      </c>
      <c r="W117" s="387" t="s">
        <v>81</v>
      </c>
      <c r="X117" s="379" t="s">
        <v>9</v>
      </c>
      <c r="Y117" s="381" t="s">
        <v>10</v>
      </c>
      <c r="Z117" s="385" t="s">
        <v>11</v>
      </c>
      <c r="AA117" s="387" t="s">
        <v>81</v>
      </c>
      <c r="AB117" s="379" t="s">
        <v>9</v>
      </c>
      <c r="AC117" s="381" t="s">
        <v>10</v>
      </c>
      <c r="AD117" s="385" t="s">
        <v>11</v>
      </c>
      <c r="AE117" s="387" t="s">
        <v>81</v>
      </c>
      <c r="AF117" s="379" t="s">
        <v>9</v>
      </c>
      <c r="AG117" s="381" t="s">
        <v>10</v>
      </c>
      <c r="AH117" s="385" t="s">
        <v>11</v>
      </c>
      <c r="AI117" s="387" t="s">
        <v>81</v>
      </c>
      <c r="AJ117" s="379" t="s">
        <v>9</v>
      </c>
      <c r="AK117" s="381" t="s">
        <v>10</v>
      </c>
      <c r="AL117" s="385" t="s">
        <v>11</v>
      </c>
      <c r="AM117" s="387" t="s">
        <v>81</v>
      </c>
      <c r="AN117" s="379" t="s">
        <v>9</v>
      </c>
      <c r="AO117" s="381" t="s">
        <v>10</v>
      </c>
      <c r="AP117" s="385" t="s">
        <v>11</v>
      </c>
      <c r="AQ117" s="387" t="s">
        <v>81</v>
      </c>
    </row>
    <row r="118" spans="1:45" s="2" customFormat="1" ht="13.8" thickBot="1">
      <c r="A118" s="460"/>
      <c r="B118" s="461"/>
      <c r="C118" s="462"/>
      <c r="D118" s="384"/>
      <c r="E118" s="386"/>
      <c r="F118" s="388"/>
      <c r="G118" s="380"/>
      <c r="H118" s="373"/>
      <c r="I118" s="373"/>
      <c r="J118" s="373"/>
      <c r="K118" s="375"/>
      <c r="L118" s="380"/>
      <c r="M118" s="382"/>
      <c r="N118" s="386"/>
      <c r="O118" s="388"/>
      <c r="P118" s="380"/>
      <c r="Q118" s="382"/>
      <c r="R118" s="386"/>
      <c r="S118" s="388"/>
      <c r="T118" s="380"/>
      <c r="U118" s="382"/>
      <c r="V118" s="386"/>
      <c r="W118" s="388"/>
      <c r="X118" s="380"/>
      <c r="Y118" s="382"/>
      <c r="Z118" s="386"/>
      <c r="AA118" s="388"/>
      <c r="AB118" s="380"/>
      <c r="AC118" s="382"/>
      <c r="AD118" s="386"/>
      <c r="AE118" s="388"/>
      <c r="AF118" s="380"/>
      <c r="AG118" s="382"/>
      <c r="AH118" s="386"/>
      <c r="AI118" s="388"/>
      <c r="AJ118" s="380"/>
      <c r="AK118" s="382"/>
      <c r="AL118" s="386"/>
      <c r="AM118" s="388"/>
      <c r="AN118" s="380"/>
      <c r="AO118" s="382"/>
      <c r="AP118" s="386"/>
      <c r="AQ118" s="388"/>
    </row>
    <row r="119" spans="1:45" s="2" customFormat="1" ht="12.75" customHeight="1">
      <c r="A119" s="460"/>
      <c r="B119" s="461"/>
      <c r="C119" s="462"/>
      <c r="D119" s="465">
        <f t="shared" ref="D119:AQ119" si="5">SUM(D66+D114)</f>
        <v>0</v>
      </c>
      <c r="E119" s="467">
        <f t="shared" si="5"/>
        <v>0</v>
      </c>
      <c r="F119" s="467">
        <f t="shared" si="5"/>
        <v>0</v>
      </c>
      <c r="G119" s="471">
        <f t="shared" si="5"/>
        <v>0</v>
      </c>
      <c r="H119" s="467">
        <f t="shared" si="5"/>
        <v>0</v>
      </c>
      <c r="I119" s="467">
        <f t="shared" si="5"/>
        <v>0</v>
      </c>
      <c r="J119" s="467">
        <f t="shared" si="5"/>
        <v>0</v>
      </c>
      <c r="K119" s="467">
        <f t="shared" si="5"/>
        <v>0</v>
      </c>
      <c r="L119" s="67">
        <f t="shared" si="5"/>
        <v>0</v>
      </c>
      <c r="M119" s="68">
        <f t="shared" si="5"/>
        <v>0</v>
      </c>
      <c r="N119" s="68">
        <f t="shared" si="5"/>
        <v>0</v>
      </c>
      <c r="O119" s="70">
        <f t="shared" si="5"/>
        <v>0</v>
      </c>
      <c r="P119" s="71">
        <f t="shared" si="5"/>
        <v>0</v>
      </c>
      <c r="Q119" s="68">
        <f t="shared" si="5"/>
        <v>0</v>
      </c>
      <c r="R119" s="68">
        <f t="shared" si="5"/>
        <v>0</v>
      </c>
      <c r="S119" s="69">
        <f t="shared" si="5"/>
        <v>0</v>
      </c>
      <c r="T119" s="67">
        <f>SUM(T66+T114)</f>
        <v>0</v>
      </c>
      <c r="U119" s="68">
        <f>SUM(U66+U114)</f>
        <v>0</v>
      </c>
      <c r="V119" s="68">
        <f>SUM(V66+V114)</f>
        <v>0</v>
      </c>
      <c r="W119" s="70">
        <f>SUM(W66+W114)</f>
        <v>0</v>
      </c>
      <c r="X119" s="67">
        <f t="shared" si="5"/>
        <v>0</v>
      </c>
      <c r="Y119" s="68">
        <f t="shared" si="5"/>
        <v>0</v>
      </c>
      <c r="Z119" s="68">
        <f t="shared" si="5"/>
        <v>0</v>
      </c>
      <c r="AA119" s="70">
        <f t="shared" si="5"/>
        <v>0</v>
      </c>
      <c r="AB119" s="71">
        <f t="shared" si="5"/>
        <v>0</v>
      </c>
      <c r="AC119" s="68">
        <f t="shared" si="5"/>
        <v>0</v>
      </c>
      <c r="AD119" s="68">
        <f t="shared" si="5"/>
        <v>0</v>
      </c>
      <c r="AE119" s="69">
        <f t="shared" si="5"/>
        <v>0</v>
      </c>
      <c r="AF119" s="67">
        <f t="shared" si="5"/>
        <v>0</v>
      </c>
      <c r="AG119" s="68">
        <f t="shared" si="5"/>
        <v>0</v>
      </c>
      <c r="AH119" s="68">
        <f t="shared" si="5"/>
        <v>0</v>
      </c>
      <c r="AI119" s="70">
        <f t="shared" si="5"/>
        <v>0</v>
      </c>
      <c r="AJ119" s="71">
        <f t="shared" si="5"/>
        <v>0</v>
      </c>
      <c r="AK119" s="68">
        <f t="shared" si="5"/>
        <v>0</v>
      </c>
      <c r="AL119" s="68">
        <f t="shared" si="5"/>
        <v>0</v>
      </c>
      <c r="AM119" s="69">
        <f t="shared" si="5"/>
        <v>0</v>
      </c>
      <c r="AN119" s="67">
        <f t="shared" si="5"/>
        <v>0</v>
      </c>
      <c r="AO119" s="68">
        <f t="shared" si="5"/>
        <v>0</v>
      </c>
      <c r="AP119" s="68">
        <f t="shared" si="5"/>
        <v>0</v>
      </c>
      <c r="AQ119" s="70">
        <f t="shared" si="5"/>
        <v>0</v>
      </c>
      <c r="AS119" s="2" t="s">
        <v>40</v>
      </c>
    </row>
    <row r="120" spans="1:45" s="2" customFormat="1" ht="13.5" customHeight="1" thickBot="1">
      <c r="A120" s="460"/>
      <c r="B120" s="461"/>
      <c r="C120" s="462"/>
      <c r="D120" s="466"/>
      <c r="E120" s="468"/>
      <c r="F120" s="468"/>
      <c r="G120" s="472"/>
      <c r="H120" s="468"/>
      <c r="I120" s="468"/>
      <c r="J120" s="468"/>
      <c r="K120" s="468"/>
      <c r="L120" s="473">
        <f>SUM(L119:O119)</f>
        <v>0</v>
      </c>
      <c r="M120" s="474"/>
      <c r="N120" s="474"/>
      <c r="O120" s="475"/>
      <c r="P120" s="473">
        <f>SUM(P119:S119)</f>
        <v>0</v>
      </c>
      <c r="Q120" s="474"/>
      <c r="R120" s="474"/>
      <c r="S120" s="475"/>
      <c r="T120" s="473">
        <f>SUM(T119:W119)</f>
        <v>0</v>
      </c>
      <c r="U120" s="474"/>
      <c r="V120" s="474"/>
      <c r="W120" s="475"/>
      <c r="X120" s="473">
        <f>SUM(X119:AA119)</f>
        <v>0</v>
      </c>
      <c r="Y120" s="474"/>
      <c r="Z120" s="474"/>
      <c r="AA120" s="475"/>
      <c r="AB120" s="473">
        <f>SUM(AB119:AE119)</f>
        <v>0</v>
      </c>
      <c r="AC120" s="474"/>
      <c r="AD120" s="474"/>
      <c r="AE120" s="475"/>
      <c r="AF120" s="473">
        <f>SUM(AF119:AI119)</f>
        <v>0</v>
      </c>
      <c r="AG120" s="474"/>
      <c r="AH120" s="474"/>
      <c r="AI120" s="475"/>
      <c r="AJ120" s="473">
        <f>SUM(AJ119:AM119)</f>
        <v>0</v>
      </c>
      <c r="AK120" s="474"/>
      <c r="AL120" s="474"/>
      <c r="AM120" s="475"/>
      <c r="AN120" s="473">
        <f>SUM(AN119:AQ119)</f>
        <v>0</v>
      </c>
      <c r="AO120" s="474"/>
      <c r="AP120" s="474"/>
      <c r="AQ120" s="475"/>
      <c r="AS120" s="2">
        <f>SUM(L120:AQ120)*15</f>
        <v>0</v>
      </c>
    </row>
    <row r="121" spans="1:45" s="2" customFormat="1" ht="12.75" customHeight="1">
      <c r="A121" s="460"/>
      <c r="B121" s="461"/>
      <c r="C121" s="462"/>
      <c r="D121" s="488" t="s">
        <v>19</v>
      </c>
      <c r="E121" s="401"/>
      <c r="F121" s="489"/>
      <c r="G121" s="479" t="s">
        <v>20</v>
      </c>
      <c r="H121" s="425"/>
      <c r="I121" s="425"/>
      <c r="J121" s="425"/>
      <c r="K121" s="426"/>
      <c r="L121" s="480"/>
      <c r="M121" s="481"/>
      <c r="N121" s="481"/>
      <c r="O121" s="482"/>
      <c r="P121" s="480"/>
      <c r="Q121" s="481"/>
      <c r="R121" s="481"/>
      <c r="S121" s="482"/>
      <c r="T121" s="480"/>
      <c r="U121" s="481"/>
      <c r="V121" s="481"/>
      <c r="W121" s="482"/>
      <c r="X121" s="480"/>
      <c r="Y121" s="481"/>
      <c r="Z121" s="481"/>
      <c r="AA121" s="482"/>
      <c r="AB121" s="480"/>
      <c r="AC121" s="481"/>
      <c r="AD121" s="481"/>
      <c r="AE121" s="482"/>
      <c r="AF121" s="480"/>
      <c r="AG121" s="481"/>
      <c r="AH121" s="481"/>
      <c r="AI121" s="482"/>
      <c r="AJ121" s="480"/>
      <c r="AK121" s="481"/>
      <c r="AL121" s="481"/>
      <c r="AM121" s="482"/>
      <c r="AN121" s="480"/>
      <c r="AO121" s="481"/>
      <c r="AP121" s="481"/>
      <c r="AQ121" s="482"/>
      <c r="AS121" s="2">
        <f>SUM(L121:AQ121)</f>
        <v>0</v>
      </c>
    </row>
    <row r="122" spans="1:45" s="2" customFormat="1" ht="12.75" customHeight="1">
      <c r="A122" s="460"/>
      <c r="B122" s="461"/>
      <c r="C122" s="462"/>
      <c r="D122" s="490"/>
      <c r="E122" s="404"/>
      <c r="F122" s="491"/>
      <c r="G122" s="495" t="s">
        <v>21</v>
      </c>
      <c r="H122" s="496"/>
      <c r="I122" s="496"/>
      <c r="J122" s="496"/>
      <c r="K122" s="497"/>
      <c r="L122" s="512"/>
      <c r="M122" s="513"/>
      <c r="N122" s="513"/>
      <c r="O122" s="514"/>
      <c r="P122" s="512"/>
      <c r="Q122" s="513"/>
      <c r="R122" s="513"/>
      <c r="S122" s="514"/>
      <c r="T122" s="512"/>
      <c r="U122" s="513"/>
      <c r="V122" s="513"/>
      <c r="W122" s="514"/>
      <c r="X122" s="512"/>
      <c r="Y122" s="513"/>
      <c r="Z122" s="513"/>
      <c r="AA122" s="514"/>
      <c r="AB122" s="512"/>
      <c r="AC122" s="513"/>
      <c r="AD122" s="513"/>
      <c r="AE122" s="514"/>
      <c r="AF122" s="512"/>
      <c r="AG122" s="513"/>
      <c r="AH122" s="513"/>
      <c r="AI122" s="514"/>
      <c r="AJ122" s="512"/>
      <c r="AK122" s="513"/>
      <c r="AL122" s="513"/>
      <c r="AM122" s="514"/>
      <c r="AN122" s="512"/>
      <c r="AO122" s="513"/>
      <c r="AP122" s="513"/>
      <c r="AQ122" s="514"/>
      <c r="AS122" s="2">
        <f>SUM(L122:AQ122)</f>
        <v>0</v>
      </c>
    </row>
    <row r="123" spans="1:45" s="2" customFormat="1" ht="13.5" customHeight="1" thickBot="1">
      <c r="A123" s="460"/>
      <c r="B123" s="461"/>
      <c r="C123" s="462"/>
      <c r="D123" s="492"/>
      <c r="E123" s="493"/>
      <c r="F123" s="494"/>
      <c r="G123" s="495" t="s">
        <v>39</v>
      </c>
      <c r="H123" s="496"/>
      <c r="I123" s="496"/>
      <c r="J123" s="496"/>
      <c r="K123" s="497"/>
      <c r="L123" s="483"/>
      <c r="M123" s="483"/>
      <c r="N123" s="483"/>
      <c r="O123" s="483"/>
      <c r="P123" s="483"/>
      <c r="Q123" s="483"/>
      <c r="R123" s="483"/>
      <c r="S123" s="483"/>
      <c r="T123" s="483"/>
      <c r="U123" s="483"/>
      <c r="V123" s="483"/>
      <c r="W123" s="483"/>
      <c r="X123" s="483"/>
      <c r="Y123" s="483"/>
      <c r="Z123" s="483"/>
      <c r="AA123" s="483"/>
      <c r="AB123" s="483"/>
      <c r="AC123" s="483"/>
      <c r="AD123" s="483"/>
      <c r="AE123" s="483"/>
      <c r="AF123" s="483"/>
      <c r="AG123" s="483"/>
      <c r="AH123" s="483"/>
      <c r="AI123" s="483"/>
      <c r="AJ123" s="483"/>
      <c r="AK123" s="483"/>
      <c r="AL123" s="483"/>
      <c r="AM123" s="483"/>
      <c r="AN123" s="483"/>
      <c r="AO123" s="483"/>
      <c r="AP123" s="483"/>
      <c r="AQ123" s="483"/>
      <c r="AS123" s="2">
        <f>SUM(L123:AQ123)</f>
        <v>0</v>
      </c>
    </row>
    <row r="124" spans="1:45" s="2" customFormat="1" ht="13.8">
      <c r="A124" s="4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5"/>
      <c r="V124" s="72"/>
      <c r="W124" s="72"/>
      <c r="X124" s="72"/>
      <c r="Y124" s="5"/>
      <c r="Z124" s="72"/>
      <c r="AA124" s="72"/>
      <c r="AB124" s="72"/>
      <c r="AC124" s="72"/>
      <c r="AD124" s="5"/>
      <c r="AE124" s="6"/>
      <c r="AF124" s="73" t="s">
        <v>118</v>
      </c>
      <c r="AG124" s="74"/>
      <c r="AH124" s="75"/>
      <c r="AI124" s="75"/>
      <c r="AJ124" s="75"/>
      <c r="AK124" s="75"/>
      <c r="AL124" s="75"/>
      <c r="AM124" s="76"/>
      <c r="AN124" s="77"/>
      <c r="AO124" s="75"/>
      <c r="AP124" s="75"/>
      <c r="AQ124" s="78"/>
    </row>
    <row r="125" spans="1:45" s="2" customFormat="1" ht="13.8">
      <c r="A125" s="79" t="s">
        <v>84</v>
      </c>
      <c r="B125" s="80"/>
      <c r="C125" s="80"/>
      <c r="D125" s="80"/>
      <c r="E125" s="80"/>
      <c r="F125" s="80"/>
      <c r="G125" s="80"/>
      <c r="AE125" s="9"/>
      <c r="AF125" s="81" t="s">
        <v>23</v>
      </c>
      <c r="AG125" s="82"/>
      <c r="AH125" s="83"/>
      <c r="AI125" s="83"/>
      <c r="AJ125" s="83"/>
      <c r="AK125" s="83"/>
      <c r="AL125" s="83"/>
      <c r="AM125" s="83"/>
      <c r="AN125" s="83"/>
      <c r="AO125" s="83"/>
      <c r="AP125" s="83"/>
      <c r="AQ125" s="84"/>
    </row>
    <row r="126" spans="1:45" s="2" customFormat="1" ht="15">
      <c r="A126" s="85"/>
      <c r="B126" s="12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E126" s="9"/>
      <c r="AF126" s="86" t="s">
        <v>9</v>
      </c>
      <c r="AG126" s="87" t="s">
        <v>49</v>
      </c>
      <c r="AH126" s="83"/>
      <c r="AI126" s="83"/>
      <c r="AJ126" s="83"/>
      <c r="AK126" s="83"/>
      <c r="AL126" s="83"/>
      <c r="AM126" s="83"/>
      <c r="AN126" s="83"/>
      <c r="AO126" s="83"/>
      <c r="AP126" s="83"/>
      <c r="AQ126" s="84"/>
    </row>
    <row r="127" spans="1:45" s="2" customFormat="1" ht="15">
      <c r="A127" s="8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88"/>
      <c r="R127" s="88"/>
      <c r="S127" s="88"/>
      <c r="T127" s="88"/>
      <c r="U127" s="89"/>
      <c r="V127" s="88"/>
      <c r="W127" s="88"/>
      <c r="X127" s="88"/>
      <c r="Y127" s="89"/>
      <c r="Z127" s="88"/>
      <c r="AA127" s="88"/>
      <c r="AE127" s="9"/>
      <c r="AF127" s="86" t="s">
        <v>10</v>
      </c>
      <c r="AG127" s="87" t="s">
        <v>50</v>
      </c>
      <c r="AH127" s="83"/>
      <c r="AI127" s="83"/>
      <c r="AJ127" s="80"/>
      <c r="AK127" s="83"/>
      <c r="AL127" s="83"/>
      <c r="AM127" s="83"/>
      <c r="AN127" s="83"/>
      <c r="AO127" s="83"/>
      <c r="AP127" s="83"/>
      <c r="AQ127" s="84"/>
    </row>
    <row r="128" spans="1:45" s="2" customFormat="1" ht="15">
      <c r="A128" s="85"/>
      <c r="B128" s="13"/>
      <c r="C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E128" s="9"/>
      <c r="AF128" s="86" t="s">
        <v>11</v>
      </c>
      <c r="AG128" s="87" t="s">
        <v>51</v>
      </c>
      <c r="AH128" s="83"/>
      <c r="AI128" s="83"/>
      <c r="AJ128" s="83"/>
      <c r="AK128" s="83"/>
      <c r="AL128" s="83"/>
      <c r="AM128" s="83"/>
      <c r="AN128" s="83"/>
      <c r="AO128" s="83"/>
      <c r="AP128" s="83"/>
      <c r="AQ128" s="84"/>
    </row>
    <row r="129" spans="1:43" s="2" customFormat="1" ht="15">
      <c r="A129" s="85"/>
      <c r="B129" s="13"/>
      <c r="C129" s="24"/>
      <c r="D129" s="24"/>
      <c r="E129" s="24"/>
      <c r="F129" s="24"/>
      <c r="G129" s="24"/>
      <c r="H129" s="90"/>
      <c r="I129" s="90"/>
      <c r="J129" s="90"/>
      <c r="K129" s="90"/>
      <c r="L129" s="90"/>
      <c r="M129" s="90"/>
      <c r="N129" s="90"/>
      <c r="O129" s="90"/>
      <c r="P129" s="90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E129" s="9"/>
      <c r="AF129" s="86" t="s">
        <v>47</v>
      </c>
      <c r="AG129" s="87" t="s">
        <v>52</v>
      </c>
      <c r="AH129" s="83"/>
      <c r="AI129" s="83"/>
      <c r="AJ129" s="83"/>
      <c r="AK129" s="83"/>
      <c r="AL129" s="83"/>
      <c r="AM129" s="83"/>
      <c r="AN129" s="83"/>
      <c r="AO129" s="83"/>
      <c r="AP129" s="83"/>
      <c r="AQ129" s="84"/>
    </row>
    <row r="130" spans="1:43" s="2" customFormat="1" ht="15">
      <c r="A130" s="85"/>
      <c r="B130" s="24"/>
      <c r="C130" s="24"/>
      <c r="D130" s="24"/>
      <c r="E130" s="24"/>
      <c r="F130" s="24"/>
      <c r="G130" s="24"/>
      <c r="H130" s="24"/>
      <c r="I130" s="24"/>
      <c r="J130" s="24"/>
      <c r="K130" s="91"/>
      <c r="L130" s="24"/>
      <c r="M130" s="24"/>
      <c r="N130" s="24"/>
      <c r="O130" s="24"/>
      <c r="P130" s="24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E130" s="9"/>
      <c r="AF130" s="86" t="s">
        <v>24</v>
      </c>
      <c r="AG130" s="87" t="s">
        <v>53</v>
      </c>
      <c r="AH130" s="83"/>
      <c r="AI130" s="83"/>
      <c r="AJ130" s="83"/>
      <c r="AK130" s="80"/>
      <c r="AL130" s="80"/>
      <c r="AM130" s="80"/>
      <c r="AN130" s="80"/>
      <c r="AO130" s="83"/>
      <c r="AP130" s="83"/>
      <c r="AQ130" s="84"/>
    </row>
    <row r="131" spans="1:43" s="2" customFormat="1" ht="15.6" thickBot="1">
      <c r="A131" s="85"/>
      <c r="B131" s="12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E131" s="9"/>
      <c r="AF131" s="86" t="s">
        <v>54</v>
      </c>
      <c r="AG131" s="87" t="s">
        <v>55</v>
      </c>
      <c r="AH131" s="83"/>
      <c r="AI131" s="83"/>
      <c r="AJ131" s="83"/>
      <c r="AK131" s="83"/>
      <c r="AL131" s="83"/>
      <c r="AM131" s="83"/>
      <c r="AN131" s="83"/>
      <c r="AO131" s="83"/>
      <c r="AP131" s="83"/>
      <c r="AQ131" s="84"/>
    </row>
    <row r="132" spans="1:43" s="2" customFormat="1" ht="15.6" thickBot="1">
      <c r="A132" s="85"/>
      <c r="B132" s="12"/>
      <c r="C132" s="12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E132" s="9"/>
      <c r="AF132" s="92"/>
      <c r="AG132" s="2" t="s">
        <v>26</v>
      </c>
      <c r="AI132" s="83"/>
      <c r="AJ132" s="83"/>
      <c r="AK132" s="83"/>
      <c r="AL132" s="83"/>
      <c r="AM132" s="83"/>
      <c r="AN132" s="83"/>
      <c r="AO132" s="83"/>
      <c r="AP132" s="83"/>
      <c r="AQ132" s="84"/>
    </row>
    <row r="133" spans="1:43" s="2" customFormat="1" ht="15.6" thickBot="1">
      <c r="A133" s="8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E133" s="9"/>
      <c r="AF133" s="93"/>
      <c r="AG133" s="2" t="s">
        <v>104</v>
      </c>
      <c r="AI133" s="80"/>
      <c r="AJ133" s="80"/>
      <c r="AK133" s="80"/>
      <c r="AL133" s="80"/>
      <c r="AM133" s="80"/>
      <c r="AN133" s="80"/>
      <c r="AO133" s="80"/>
      <c r="AP133" s="94"/>
      <c r="AQ133" s="84"/>
    </row>
    <row r="134" spans="1:43" s="2" customFormat="1" ht="15">
      <c r="A134" s="8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E134" s="9"/>
      <c r="AF134" s="7"/>
      <c r="AG134" s="95"/>
      <c r="AH134" s="96"/>
      <c r="AI134" s="97"/>
      <c r="AJ134" s="95"/>
      <c r="AK134" s="97"/>
      <c r="AL134" s="97"/>
      <c r="AM134" s="97"/>
      <c r="AN134" s="97"/>
      <c r="AO134" s="97"/>
      <c r="AP134" s="97"/>
      <c r="AQ134" s="98"/>
    </row>
    <row r="135" spans="1:43" s="2" customFormat="1" ht="14.4" thickBot="1">
      <c r="A135" s="20"/>
      <c r="B135" s="99"/>
      <c r="C135" s="99"/>
      <c r="D135" s="99"/>
      <c r="E135" s="100"/>
      <c r="F135" s="100"/>
      <c r="G135" s="100"/>
      <c r="H135" s="100"/>
      <c r="I135" s="100"/>
      <c r="J135" s="100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21"/>
      <c r="V135" s="21"/>
      <c r="W135" s="21"/>
      <c r="X135" s="99"/>
      <c r="Y135" s="21"/>
      <c r="Z135" s="21"/>
      <c r="AA135" s="21"/>
      <c r="AB135" s="21"/>
      <c r="AC135" s="21"/>
      <c r="AD135" s="21"/>
      <c r="AE135" s="22"/>
      <c r="AF135" s="484" t="s">
        <v>34</v>
      </c>
      <c r="AG135" s="485"/>
      <c r="AH135" s="485"/>
      <c r="AI135" s="485"/>
      <c r="AJ135" s="485"/>
      <c r="AK135" s="485"/>
      <c r="AL135" s="485"/>
      <c r="AM135" s="485"/>
      <c r="AN135" s="485"/>
      <c r="AO135" s="485"/>
      <c r="AP135" s="486"/>
      <c r="AQ135" s="487"/>
    </row>
    <row r="136" spans="1:43" s="2" customFormat="1" ht="24.9" customHeight="1">
      <c r="A136" s="389"/>
      <c r="B136" s="390"/>
      <c r="C136" s="391"/>
      <c r="D136" s="392" t="s">
        <v>78</v>
      </c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4"/>
      <c r="AC136" s="394"/>
      <c r="AD136" s="394"/>
      <c r="AE136" s="395"/>
      <c r="AF136" s="400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1"/>
      <c r="AQ136" s="402"/>
    </row>
    <row r="137" spans="1:43" s="2" customFormat="1" ht="24.9" customHeight="1">
      <c r="A137" s="403" t="s">
        <v>62</v>
      </c>
      <c r="B137" s="366"/>
      <c r="C137" s="367"/>
      <c r="D137" s="396"/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8"/>
      <c r="AC137" s="398"/>
      <c r="AD137" s="398"/>
      <c r="AE137" s="399"/>
      <c r="AF137" s="403"/>
      <c r="AG137" s="404"/>
      <c r="AH137" s="404"/>
      <c r="AI137" s="404"/>
      <c r="AJ137" s="404"/>
      <c r="AK137" s="404"/>
      <c r="AL137" s="404"/>
      <c r="AM137" s="404"/>
      <c r="AN137" s="404"/>
      <c r="AO137" s="404"/>
      <c r="AP137" s="404"/>
      <c r="AQ137" s="405"/>
    </row>
    <row r="138" spans="1:43" s="2" customFormat="1" ht="15.9" customHeight="1">
      <c r="A138" s="403"/>
      <c r="B138" s="366"/>
      <c r="C138" s="367"/>
      <c r="D138" s="12" t="s">
        <v>77</v>
      </c>
      <c r="E138" s="23"/>
      <c r="F138" s="23"/>
      <c r="G138" s="23"/>
      <c r="H138" s="23"/>
      <c r="I138" s="14" t="str">
        <f>(D8)</f>
        <v>PROFIL OGÓLNOAKADEMICKI/PRAKTYCZNY</v>
      </c>
      <c r="J138" s="24"/>
      <c r="K138" s="23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2"/>
      <c r="W138" s="12"/>
      <c r="X138" s="14"/>
      <c r="Y138" s="14"/>
      <c r="Z138" s="12"/>
      <c r="AA138" s="12"/>
      <c r="AB138" s="24"/>
      <c r="AC138" s="12"/>
      <c r="AD138" s="12"/>
      <c r="AE138" s="12"/>
      <c r="AF138" s="361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3"/>
    </row>
    <row r="139" spans="1:43" s="2" customFormat="1" ht="15.9" customHeight="1">
      <c r="A139" s="365"/>
      <c r="B139" s="366"/>
      <c r="C139" s="367"/>
      <c r="D139" s="12" t="s">
        <v>60</v>
      </c>
      <c r="E139" s="23"/>
      <c r="F139" s="23"/>
      <c r="G139" s="12"/>
      <c r="H139" s="12"/>
      <c r="I139" s="14" t="str">
        <f>(D9)</f>
        <v>STUDIA PIERWSZEGO STOPNIA (3/3,5/4-letnie inżynierskie lub licencjackie)</v>
      </c>
      <c r="J139" s="24"/>
      <c r="K139" s="14"/>
      <c r="L139" s="14"/>
      <c r="M139" s="13"/>
      <c r="N139" s="23"/>
      <c r="O139" s="14"/>
      <c r="P139" s="14"/>
      <c r="Q139" s="14"/>
      <c r="R139" s="14"/>
      <c r="S139" s="14"/>
      <c r="T139" s="14"/>
      <c r="U139" s="14"/>
      <c r="V139" s="12"/>
      <c r="W139" s="12"/>
      <c r="X139" s="14"/>
      <c r="Y139" s="14"/>
      <c r="Z139" s="12"/>
      <c r="AA139" s="12"/>
      <c r="AB139" s="24"/>
      <c r="AC139" s="1"/>
      <c r="AD139" s="1"/>
      <c r="AE139" s="1"/>
      <c r="AF139" s="361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3"/>
    </row>
    <row r="140" spans="1:43" s="2" customFormat="1" ht="15.9" customHeight="1">
      <c r="A140" s="124"/>
      <c r="B140" s="91"/>
      <c r="C140" s="102"/>
      <c r="D140" s="12" t="s">
        <v>59</v>
      </c>
      <c r="E140" s="23"/>
      <c r="F140" s="23"/>
      <c r="G140" s="12"/>
      <c r="H140" s="12"/>
      <c r="I140" s="14" t="str">
        <f>(D10)</f>
        <v>STUDIA STACJONARNE / NIESTACJONARNE</v>
      </c>
      <c r="J140" s="24"/>
      <c r="K140" s="14"/>
      <c r="L140" s="14"/>
      <c r="M140" s="13"/>
      <c r="N140" s="23"/>
      <c r="O140" s="14"/>
      <c r="P140" s="14"/>
      <c r="Q140" s="14"/>
      <c r="R140" s="14"/>
      <c r="S140" s="14"/>
      <c r="T140" s="14"/>
      <c r="U140" s="14"/>
      <c r="V140" s="12"/>
      <c r="W140" s="12"/>
      <c r="X140" s="14"/>
      <c r="Y140" s="14"/>
      <c r="Z140" s="12"/>
      <c r="AA140" s="12"/>
      <c r="AB140" s="24"/>
      <c r="AC140" s="1"/>
      <c r="AD140" s="1"/>
      <c r="AE140" s="1"/>
      <c r="AF140" s="361" t="s">
        <v>100</v>
      </c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3"/>
    </row>
    <row r="141" spans="1:43" s="2" customFormat="1" ht="15.9" customHeight="1">
      <c r="A141" s="361"/>
      <c r="B141" s="362"/>
      <c r="C141" s="364"/>
      <c r="D141" s="12" t="s">
        <v>0</v>
      </c>
      <c r="E141" s="12"/>
      <c r="F141" s="12"/>
      <c r="G141" s="12"/>
      <c r="H141" s="12"/>
      <c r="I141" s="14" t="str">
        <f>(D7)</f>
        <v>………………………………………………………….</v>
      </c>
      <c r="J141" s="24"/>
      <c r="K141" s="14"/>
      <c r="L141" s="14"/>
      <c r="M141" s="14"/>
      <c r="N141" s="23"/>
      <c r="O141" s="14"/>
      <c r="P141" s="14"/>
      <c r="Q141" s="14"/>
      <c r="R141" s="14"/>
      <c r="S141" s="14"/>
      <c r="T141" s="14"/>
      <c r="U141" s="14"/>
      <c r="V141" s="12"/>
      <c r="W141" s="12"/>
      <c r="X141" s="14"/>
      <c r="Y141" s="14"/>
      <c r="Z141" s="12"/>
      <c r="AA141" s="12"/>
      <c r="AB141" s="24"/>
      <c r="AC141" s="1"/>
      <c r="AD141" s="1"/>
      <c r="AE141" s="1"/>
      <c r="AF141" s="361" t="s">
        <v>76</v>
      </c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3"/>
    </row>
    <row r="142" spans="1:43" s="2" customFormat="1" ht="15.9" customHeight="1">
      <c r="A142" s="365"/>
      <c r="B142" s="366"/>
      <c r="C142" s="367"/>
      <c r="D142" s="25" t="s">
        <v>1</v>
      </c>
      <c r="E142" s="12"/>
      <c r="F142" s="12"/>
      <c r="G142" s="12"/>
      <c r="H142" s="12"/>
      <c r="I142" s="14" t="s">
        <v>61</v>
      </c>
      <c r="J142" s="2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2"/>
      <c r="W142" s="12"/>
      <c r="X142" s="14"/>
      <c r="Y142" s="14"/>
      <c r="Z142" s="12"/>
      <c r="AA142" s="12"/>
      <c r="AB142" s="24"/>
      <c r="AC142" s="12"/>
      <c r="AD142" s="12"/>
      <c r="AE142" s="12"/>
      <c r="AF142" s="365"/>
      <c r="AG142" s="366"/>
      <c r="AH142" s="366"/>
      <c r="AI142" s="366"/>
      <c r="AJ142" s="366"/>
      <c r="AK142" s="366"/>
      <c r="AL142" s="366"/>
      <c r="AM142" s="366"/>
      <c r="AN142" s="366"/>
      <c r="AO142" s="366"/>
      <c r="AP142" s="366"/>
      <c r="AQ142" s="368"/>
    </row>
    <row r="143" spans="1:43" s="2" customFormat="1" ht="15.9" customHeight="1" thickBot="1">
      <c r="A143" s="369"/>
      <c r="B143" s="370"/>
      <c r="C143" s="371"/>
      <c r="D143" s="26"/>
      <c r="E143" s="27"/>
      <c r="F143" s="27"/>
      <c r="G143" s="27"/>
      <c r="H143" s="27"/>
      <c r="I143" s="27"/>
      <c r="J143" s="27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9"/>
      <c r="W143" s="29"/>
      <c r="X143" s="28"/>
      <c r="Y143" s="28"/>
      <c r="Z143" s="29"/>
      <c r="AA143" s="29"/>
      <c r="AB143" s="27"/>
      <c r="AC143" s="30"/>
      <c r="AD143" s="30"/>
      <c r="AE143" s="30"/>
      <c r="AF143" s="406"/>
      <c r="AG143" s="407"/>
      <c r="AH143" s="407"/>
      <c r="AI143" s="407"/>
      <c r="AJ143" s="407"/>
      <c r="AK143" s="407"/>
      <c r="AL143" s="407"/>
      <c r="AM143" s="407"/>
      <c r="AN143" s="407"/>
      <c r="AO143" s="407"/>
      <c r="AP143" s="407"/>
      <c r="AQ143" s="408"/>
    </row>
    <row r="144" spans="1:43" s="2" customFormat="1" ht="7.5" customHeight="1" thickBot="1">
      <c r="A144" s="125"/>
      <c r="B144" s="126"/>
      <c r="C144" s="126"/>
      <c r="D144" s="127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9"/>
      <c r="W144" s="129"/>
      <c r="X144" s="128"/>
      <c r="Y144" s="128"/>
      <c r="Z144" s="129"/>
      <c r="AA144" s="129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Q144" s="9"/>
    </row>
    <row r="145" spans="1:43" s="2" customFormat="1">
      <c r="A145" s="409" t="s">
        <v>85</v>
      </c>
      <c r="B145" s="498" t="s">
        <v>74</v>
      </c>
      <c r="C145" s="419"/>
      <c r="D145" s="418" t="s">
        <v>3</v>
      </c>
      <c r="E145" s="419"/>
      <c r="F145" s="420"/>
      <c r="G145" s="515" t="s">
        <v>4</v>
      </c>
      <c r="H145" s="425"/>
      <c r="I145" s="425"/>
      <c r="J145" s="425"/>
      <c r="K145" s="425"/>
      <c r="L145" s="424" t="s">
        <v>88</v>
      </c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6"/>
    </row>
    <row r="146" spans="1:43" s="2" customFormat="1">
      <c r="A146" s="410"/>
      <c r="B146" s="499"/>
      <c r="C146" s="422"/>
      <c r="D146" s="421"/>
      <c r="E146" s="422"/>
      <c r="F146" s="423"/>
      <c r="G146" s="379" t="s">
        <v>5</v>
      </c>
      <c r="H146" s="372" t="s">
        <v>6</v>
      </c>
      <c r="I146" s="372"/>
      <c r="J146" s="372"/>
      <c r="K146" s="374"/>
      <c r="L146" s="430" t="s">
        <v>110</v>
      </c>
      <c r="M146" s="431"/>
      <c r="N146" s="431"/>
      <c r="O146" s="432"/>
      <c r="P146" s="430" t="s">
        <v>111</v>
      </c>
      <c r="Q146" s="431"/>
      <c r="R146" s="431"/>
      <c r="S146" s="432"/>
      <c r="T146" s="430" t="s">
        <v>112</v>
      </c>
      <c r="U146" s="431"/>
      <c r="V146" s="431"/>
      <c r="W146" s="432"/>
      <c r="X146" s="430" t="s">
        <v>113</v>
      </c>
      <c r="Y146" s="431"/>
      <c r="Z146" s="431"/>
      <c r="AA146" s="432"/>
      <c r="AB146" s="430" t="s">
        <v>114</v>
      </c>
      <c r="AC146" s="431"/>
      <c r="AD146" s="431"/>
      <c r="AE146" s="432"/>
      <c r="AF146" s="430" t="s">
        <v>115</v>
      </c>
      <c r="AG146" s="431"/>
      <c r="AH146" s="431"/>
      <c r="AI146" s="432"/>
      <c r="AJ146" s="430" t="s">
        <v>116</v>
      </c>
      <c r="AK146" s="431"/>
      <c r="AL146" s="431"/>
      <c r="AM146" s="432"/>
      <c r="AN146" s="430" t="s">
        <v>117</v>
      </c>
      <c r="AO146" s="431"/>
      <c r="AP146" s="431"/>
      <c r="AQ146" s="432"/>
    </row>
    <row r="147" spans="1:43" s="2" customFormat="1" ht="12.75" customHeight="1">
      <c r="A147" s="410"/>
      <c r="B147" s="499"/>
      <c r="C147" s="422"/>
      <c r="D147" s="383" t="s">
        <v>7</v>
      </c>
      <c r="E147" s="385" t="s">
        <v>8</v>
      </c>
      <c r="F147" s="387" t="s">
        <v>39</v>
      </c>
      <c r="G147" s="464"/>
      <c r="H147" s="372" t="s">
        <v>9</v>
      </c>
      <c r="I147" s="372" t="s">
        <v>10</v>
      </c>
      <c r="J147" s="372" t="s">
        <v>80</v>
      </c>
      <c r="K147" s="374" t="s">
        <v>37</v>
      </c>
      <c r="L147" s="376" t="s">
        <v>94</v>
      </c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  <c r="AL147" s="377"/>
      <c r="AM147" s="377"/>
      <c r="AN147" s="377"/>
      <c r="AO147" s="377"/>
      <c r="AP147" s="377"/>
      <c r="AQ147" s="378"/>
    </row>
    <row r="148" spans="1:43" s="2" customFormat="1">
      <c r="A148" s="410"/>
      <c r="B148" s="499"/>
      <c r="C148" s="422"/>
      <c r="D148" s="383"/>
      <c r="E148" s="439"/>
      <c r="F148" s="440"/>
      <c r="G148" s="464"/>
      <c r="H148" s="372"/>
      <c r="I148" s="372"/>
      <c r="J148" s="372"/>
      <c r="K148" s="374"/>
      <c r="L148" s="379" t="s">
        <v>9</v>
      </c>
      <c r="M148" s="381" t="s">
        <v>10</v>
      </c>
      <c r="N148" s="385" t="s">
        <v>11</v>
      </c>
      <c r="O148" s="387" t="s">
        <v>81</v>
      </c>
      <c r="P148" s="379" t="s">
        <v>9</v>
      </c>
      <c r="Q148" s="381" t="s">
        <v>10</v>
      </c>
      <c r="R148" s="385" t="s">
        <v>11</v>
      </c>
      <c r="S148" s="387" t="s">
        <v>81</v>
      </c>
      <c r="T148" s="379" t="s">
        <v>9</v>
      </c>
      <c r="U148" s="381" t="s">
        <v>10</v>
      </c>
      <c r="V148" s="385" t="s">
        <v>11</v>
      </c>
      <c r="W148" s="387" t="s">
        <v>81</v>
      </c>
      <c r="X148" s="379" t="s">
        <v>9</v>
      </c>
      <c r="Y148" s="381" t="s">
        <v>10</v>
      </c>
      <c r="Z148" s="385" t="s">
        <v>11</v>
      </c>
      <c r="AA148" s="387" t="s">
        <v>81</v>
      </c>
      <c r="AB148" s="379" t="s">
        <v>9</v>
      </c>
      <c r="AC148" s="381" t="s">
        <v>10</v>
      </c>
      <c r="AD148" s="385" t="s">
        <v>11</v>
      </c>
      <c r="AE148" s="387" t="s">
        <v>81</v>
      </c>
      <c r="AF148" s="379" t="s">
        <v>9</v>
      </c>
      <c r="AG148" s="381" t="s">
        <v>10</v>
      </c>
      <c r="AH148" s="385" t="s">
        <v>11</v>
      </c>
      <c r="AI148" s="387" t="s">
        <v>81</v>
      </c>
      <c r="AJ148" s="379" t="s">
        <v>9</v>
      </c>
      <c r="AK148" s="381" t="s">
        <v>10</v>
      </c>
      <c r="AL148" s="385" t="s">
        <v>11</v>
      </c>
      <c r="AM148" s="387" t="s">
        <v>81</v>
      </c>
      <c r="AN148" s="379" t="s">
        <v>9</v>
      </c>
      <c r="AO148" s="381" t="s">
        <v>10</v>
      </c>
      <c r="AP148" s="385" t="s">
        <v>11</v>
      </c>
      <c r="AQ148" s="387" t="s">
        <v>81</v>
      </c>
    </row>
    <row r="149" spans="1:43" s="2" customFormat="1" ht="13.8" thickBot="1">
      <c r="A149" s="411"/>
      <c r="B149" s="500"/>
      <c r="C149" s="485"/>
      <c r="D149" s="384"/>
      <c r="E149" s="386"/>
      <c r="F149" s="388"/>
      <c r="G149" s="380"/>
      <c r="H149" s="373"/>
      <c r="I149" s="373"/>
      <c r="J149" s="373"/>
      <c r="K149" s="375"/>
      <c r="L149" s="380"/>
      <c r="M149" s="382"/>
      <c r="N149" s="386"/>
      <c r="O149" s="388"/>
      <c r="P149" s="380"/>
      <c r="Q149" s="382"/>
      <c r="R149" s="386"/>
      <c r="S149" s="388"/>
      <c r="T149" s="380"/>
      <c r="U149" s="382"/>
      <c r="V149" s="386"/>
      <c r="W149" s="388"/>
      <c r="X149" s="380"/>
      <c r="Y149" s="382"/>
      <c r="Z149" s="386"/>
      <c r="AA149" s="388"/>
      <c r="AB149" s="380"/>
      <c r="AC149" s="382"/>
      <c r="AD149" s="386"/>
      <c r="AE149" s="388"/>
      <c r="AF149" s="380"/>
      <c r="AG149" s="382"/>
      <c r="AH149" s="386"/>
      <c r="AI149" s="388"/>
      <c r="AJ149" s="380"/>
      <c r="AK149" s="382"/>
      <c r="AL149" s="386"/>
      <c r="AM149" s="388"/>
      <c r="AN149" s="380"/>
      <c r="AO149" s="382"/>
      <c r="AP149" s="386"/>
      <c r="AQ149" s="388"/>
    </row>
    <row r="150" spans="1:43" s="13" customFormat="1" ht="18" customHeight="1" thickBot="1">
      <c r="A150" s="34" t="s">
        <v>35</v>
      </c>
      <c r="B150" s="435" t="s">
        <v>89</v>
      </c>
      <c r="C150" s="435"/>
      <c r="D150" s="516"/>
      <c r="E150" s="516"/>
      <c r="F150" s="130"/>
      <c r="G150" s="130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/>
      <c r="U150" s="516"/>
      <c r="V150" s="516"/>
      <c r="W150" s="516"/>
      <c r="X150" s="516"/>
      <c r="Y150" s="516"/>
      <c r="Z150" s="516"/>
      <c r="AA150" s="516"/>
      <c r="AB150" s="516"/>
      <c r="AC150" s="516"/>
      <c r="AD150" s="516"/>
      <c r="AE150" s="516"/>
      <c r="AF150" s="516"/>
      <c r="AG150" s="516"/>
      <c r="AH150" s="516"/>
      <c r="AI150" s="516"/>
      <c r="AJ150" s="516"/>
      <c r="AK150" s="516"/>
      <c r="AL150" s="516"/>
      <c r="AM150" s="516"/>
      <c r="AN150" s="516"/>
      <c r="AO150" s="516"/>
      <c r="AP150" s="516"/>
      <c r="AQ150" s="517"/>
    </row>
    <row r="151" spans="1:43" s="2" customFormat="1" ht="18" customHeight="1">
      <c r="A151" s="37" t="s">
        <v>13</v>
      </c>
      <c r="B151" s="441"/>
      <c r="C151" s="442"/>
      <c r="D151" s="131"/>
      <c r="E151" s="132"/>
      <c r="F151" s="40"/>
      <c r="G151" s="133">
        <f t="shared" ref="G151:G161" si="6">SUM(H151:K151)</f>
        <v>0</v>
      </c>
      <c r="H151" s="44"/>
      <c r="I151" s="44"/>
      <c r="J151" s="44"/>
      <c r="K151" s="44"/>
      <c r="L151" s="109"/>
      <c r="M151" s="134"/>
      <c r="N151" s="134"/>
      <c r="O151" s="106"/>
      <c r="P151" s="135"/>
      <c r="Q151" s="134"/>
      <c r="R151" s="134"/>
      <c r="S151" s="106"/>
      <c r="T151" s="135"/>
      <c r="U151" s="134"/>
      <c r="V151" s="134"/>
      <c r="W151" s="106"/>
      <c r="X151" s="135"/>
      <c r="Y151" s="134"/>
      <c r="Z151" s="134"/>
      <c r="AA151" s="106"/>
      <c r="AB151" s="135"/>
      <c r="AC151" s="134"/>
      <c r="AD151" s="134"/>
      <c r="AE151" s="106"/>
      <c r="AF151" s="135"/>
      <c r="AG151" s="134"/>
      <c r="AH151" s="134"/>
      <c r="AI151" s="106"/>
      <c r="AJ151" s="135"/>
      <c r="AK151" s="134"/>
      <c r="AL151" s="134"/>
      <c r="AM151" s="106"/>
      <c r="AN151" s="135"/>
      <c r="AO151" s="134"/>
      <c r="AP151" s="134"/>
      <c r="AQ151" s="106"/>
    </row>
    <row r="152" spans="1:43" s="2" customFormat="1" ht="18" customHeight="1">
      <c r="A152" s="50" t="s">
        <v>14</v>
      </c>
      <c r="B152" s="433"/>
      <c r="C152" s="434"/>
      <c r="D152" s="136"/>
      <c r="E152" s="49"/>
      <c r="F152" s="51"/>
      <c r="G152" s="47">
        <f t="shared" si="6"/>
        <v>0</v>
      </c>
      <c r="H152" s="48"/>
      <c r="I152" s="48"/>
      <c r="J152" s="48"/>
      <c r="K152" s="48"/>
      <c r="L152" s="112"/>
      <c r="M152" s="113"/>
      <c r="N152" s="113"/>
      <c r="O152" s="111"/>
      <c r="P152" s="112"/>
      <c r="Q152" s="113"/>
      <c r="R152" s="113"/>
      <c r="S152" s="118"/>
      <c r="T152" s="112"/>
      <c r="U152" s="113"/>
      <c r="V152" s="113"/>
      <c r="W152" s="111"/>
      <c r="X152" s="112"/>
      <c r="Y152" s="113"/>
      <c r="Z152" s="113"/>
      <c r="AA152" s="111"/>
      <c r="AB152" s="112"/>
      <c r="AC152" s="113"/>
      <c r="AD152" s="113"/>
      <c r="AE152" s="111"/>
      <c r="AF152" s="114"/>
      <c r="AG152" s="113"/>
      <c r="AH152" s="113"/>
      <c r="AI152" s="118"/>
      <c r="AJ152" s="112"/>
      <c r="AK152" s="113"/>
      <c r="AL152" s="113"/>
      <c r="AM152" s="111"/>
      <c r="AN152" s="114"/>
      <c r="AO152" s="113"/>
      <c r="AP152" s="113"/>
      <c r="AQ152" s="111"/>
    </row>
    <row r="153" spans="1:43" s="24" customFormat="1" ht="18" customHeight="1">
      <c r="A153" s="50" t="s">
        <v>15</v>
      </c>
      <c r="B153" s="433"/>
      <c r="C153" s="518"/>
      <c r="D153" s="137"/>
      <c r="E153" s="118"/>
      <c r="F153" s="111"/>
      <c r="G153" s="47">
        <f t="shared" si="6"/>
        <v>0</v>
      </c>
      <c r="H153" s="48"/>
      <c r="I153" s="48"/>
      <c r="J153" s="48"/>
      <c r="K153" s="48"/>
      <c r="L153" s="112"/>
      <c r="M153" s="113"/>
      <c r="N153" s="113"/>
      <c r="O153" s="111"/>
      <c r="P153" s="114"/>
      <c r="Q153" s="113"/>
      <c r="R153" s="113"/>
      <c r="S153" s="111"/>
      <c r="T153" s="114"/>
      <c r="U153" s="113"/>
      <c r="V153" s="113"/>
      <c r="W153" s="111"/>
      <c r="X153" s="114"/>
      <c r="Y153" s="113"/>
      <c r="Z153" s="113"/>
      <c r="AA153" s="111"/>
      <c r="AB153" s="114"/>
      <c r="AC153" s="113"/>
      <c r="AD153" s="113"/>
      <c r="AE153" s="111"/>
      <c r="AF153" s="114"/>
      <c r="AG153" s="113"/>
      <c r="AH153" s="113"/>
      <c r="AI153" s="111"/>
      <c r="AJ153" s="114"/>
      <c r="AK153" s="113"/>
      <c r="AL153" s="113"/>
      <c r="AM153" s="111"/>
      <c r="AN153" s="114"/>
      <c r="AO153" s="113"/>
      <c r="AP153" s="113"/>
      <c r="AQ153" s="111"/>
    </row>
    <row r="154" spans="1:43" s="2" customFormat="1" ht="18" customHeight="1">
      <c r="A154" s="50" t="s">
        <v>16</v>
      </c>
      <c r="B154" s="433"/>
      <c r="C154" s="434"/>
      <c r="D154" s="137"/>
      <c r="E154" s="118"/>
      <c r="F154" s="111"/>
      <c r="G154" s="47">
        <f t="shared" si="6"/>
        <v>0</v>
      </c>
      <c r="H154" s="48"/>
      <c r="I154" s="48"/>
      <c r="J154" s="48"/>
      <c r="K154" s="48"/>
      <c r="L154" s="112"/>
      <c r="M154" s="113"/>
      <c r="N154" s="113"/>
      <c r="O154" s="111"/>
      <c r="P154" s="114"/>
      <c r="Q154" s="113"/>
      <c r="R154" s="113"/>
      <c r="S154" s="111"/>
      <c r="T154" s="114"/>
      <c r="U154" s="113"/>
      <c r="V154" s="113"/>
      <c r="W154" s="111"/>
      <c r="X154" s="114"/>
      <c r="Y154" s="113"/>
      <c r="Z154" s="113"/>
      <c r="AA154" s="111"/>
      <c r="AB154" s="114"/>
      <c r="AC154" s="113"/>
      <c r="AD154" s="113"/>
      <c r="AE154" s="111"/>
      <c r="AF154" s="114"/>
      <c r="AG154" s="113"/>
      <c r="AH154" s="113"/>
      <c r="AI154" s="111"/>
      <c r="AJ154" s="114"/>
      <c r="AK154" s="113"/>
      <c r="AL154" s="113"/>
      <c r="AM154" s="111"/>
      <c r="AN154" s="114"/>
      <c r="AO154" s="113"/>
      <c r="AP154" s="113"/>
      <c r="AQ154" s="111"/>
    </row>
    <row r="155" spans="1:43" s="2" customFormat="1" ht="18" customHeight="1">
      <c r="A155" s="50" t="s">
        <v>17</v>
      </c>
      <c r="B155" s="433"/>
      <c r="C155" s="434"/>
      <c r="D155" s="136"/>
      <c r="E155" s="49"/>
      <c r="F155" s="51"/>
      <c r="G155" s="47">
        <f t="shared" si="6"/>
        <v>0</v>
      </c>
      <c r="H155" s="48"/>
      <c r="I155" s="48"/>
      <c r="J155" s="48"/>
      <c r="K155" s="48"/>
      <c r="L155" s="112"/>
      <c r="M155" s="113"/>
      <c r="N155" s="113"/>
      <c r="O155" s="111"/>
      <c r="P155" s="114"/>
      <c r="Q155" s="113"/>
      <c r="R155" s="113"/>
      <c r="S155" s="111"/>
      <c r="T155" s="138"/>
      <c r="U155" s="113"/>
      <c r="V155" s="113"/>
      <c r="W155" s="111"/>
      <c r="X155" s="138"/>
      <c r="Y155" s="113"/>
      <c r="Z155" s="113"/>
      <c r="AA155" s="111"/>
      <c r="AB155" s="114"/>
      <c r="AC155" s="113"/>
      <c r="AD155" s="113"/>
      <c r="AE155" s="111"/>
      <c r="AF155" s="114"/>
      <c r="AG155" s="113"/>
      <c r="AH155" s="113"/>
      <c r="AI155" s="111"/>
      <c r="AJ155" s="112"/>
      <c r="AK155" s="113"/>
      <c r="AL155" s="113"/>
      <c r="AM155" s="111"/>
      <c r="AN155" s="112"/>
      <c r="AO155" s="113"/>
      <c r="AP155" s="113"/>
      <c r="AQ155" s="111"/>
    </row>
    <row r="156" spans="1:43" s="2" customFormat="1" ht="18" customHeight="1">
      <c r="A156" s="50" t="s">
        <v>29</v>
      </c>
      <c r="B156" s="433"/>
      <c r="C156" s="434"/>
      <c r="D156" s="137"/>
      <c r="E156" s="118"/>
      <c r="F156" s="111"/>
      <c r="G156" s="47">
        <f t="shared" si="6"/>
        <v>0</v>
      </c>
      <c r="H156" s="48"/>
      <c r="I156" s="48"/>
      <c r="J156" s="48"/>
      <c r="K156" s="48"/>
      <c r="L156" s="112"/>
      <c r="M156" s="113"/>
      <c r="N156" s="113"/>
      <c r="O156" s="111"/>
      <c r="P156" s="114"/>
      <c r="Q156" s="113"/>
      <c r="R156" s="113"/>
      <c r="S156" s="111"/>
      <c r="T156" s="114"/>
      <c r="U156" s="113"/>
      <c r="V156" s="113"/>
      <c r="W156" s="111"/>
      <c r="X156" s="114"/>
      <c r="Y156" s="113"/>
      <c r="Z156" s="113"/>
      <c r="AA156" s="111"/>
      <c r="AB156" s="114"/>
      <c r="AC156" s="113"/>
      <c r="AD156" s="113"/>
      <c r="AE156" s="111"/>
      <c r="AF156" s="114"/>
      <c r="AG156" s="113"/>
      <c r="AH156" s="113"/>
      <c r="AI156" s="111"/>
      <c r="AJ156" s="114"/>
      <c r="AK156" s="113"/>
      <c r="AL156" s="113"/>
      <c r="AM156" s="111"/>
      <c r="AN156" s="114"/>
      <c r="AO156" s="113"/>
      <c r="AP156" s="113"/>
      <c r="AQ156" s="111"/>
    </row>
    <row r="157" spans="1:43" s="2" customFormat="1" ht="18" customHeight="1">
      <c r="A157" s="50" t="s">
        <v>30</v>
      </c>
      <c r="B157" s="433"/>
      <c r="C157" s="434"/>
      <c r="D157" s="137"/>
      <c r="E157" s="118"/>
      <c r="F157" s="111"/>
      <c r="G157" s="47">
        <f t="shared" si="6"/>
        <v>0</v>
      </c>
      <c r="H157" s="48"/>
      <c r="I157" s="48"/>
      <c r="J157" s="48"/>
      <c r="K157" s="48"/>
      <c r="L157" s="112"/>
      <c r="M157" s="113"/>
      <c r="N157" s="113"/>
      <c r="O157" s="111"/>
      <c r="P157" s="114"/>
      <c r="Q157" s="113"/>
      <c r="R157" s="113"/>
      <c r="S157" s="111"/>
      <c r="T157" s="114"/>
      <c r="U157" s="113"/>
      <c r="V157" s="113"/>
      <c r="W157" s="111"/>
      <c r="X157" s="114"/>
      <c r="Y157" s="113"/>
      <c r="Z157" s="113"/>
      <c r="AA157" s="111"/>
      <c r="AB157" s="114"/>
      <c r="AC157" s="113"/>
      <c r="AD157" s="113"/>
      <c r="AE157" s="111"/>
      <c r="AF157" s="114"/>
      <c r="AG157" s="113"/>
      <c r="AH157" s="113"/>
      <c r="AI157" s="111"/>
      <c r="AJ157" s="114"/>
      <c r="AK157" s="113"/>
      <c r="AL157" s="113"/>
      <c r="AM157" s="111"/>
      <c r="AN157" s="114"/>
      <c r="AO157" s="113"/>
      <c r="AP157" s="113"/>
      <c r="AQ157" s="111"/>
    </row>
    <row r="158" spans="1:43" s="2" customFormat="1" ht="18" customHeight="1">
      <c r="A158" s="50" t="s">
        <v>31</v>
      </c>
      <c r="B158" s="433"/>
      <c r="C158" s="518"/>
      <c r="D158" s="137"/>
      <c r="E158" s="118"/>
      <c r="F158" s="111"/>
      <c r="G158" s="47">
        <f t="shared" si="6"/>
        <v>0</v>
      </c>
      <c r="H158" s="48"/>
      <c r="I158" s="48"/>
      <c r="J158" s="48"/>
      <c r="K158" s="48"/>
      <c r="L158" s="112"/>
      <c r="M158" s="113"/>
      <c r="N158" s="113"/>
      <c r="O158" s="111"/>
      <c r="P158" s="114"/>
      <c r="Q158" s="113"/>
      <c r="R158" s="113"/>
      <c r="S158" s="111"/>
      <c r="T158" s="114"/>
      <c r="U158" s="113"/>
      <c r="V158" s="113"/>
      <c r="W158" s="111"/>
      <c r="X158" s="114"/>
      <c r="Y158" s="113"/>
      <c r="Z158" s="113"/>
      <c r="AA158" s="111"/>
      <c r="AB158" s="114"/>
      <c r="AC158" s="113"/>
      <c r="AD158" s="113"/>
      <c r="AE158" s="111"/>
      <c r="AF158" s="114"/>
      <c r="AG158" s="113"/>
      <c r="AH158" s="113"/>
      <c r="AI158" s="111"/>
      <c r="AJ158" s="114"/>
      <c r="AK158" s="113"/>
      <c r="AL158" s="113"/>
      <c r="AM158" s="111"/>
      <c r="AN158" s="114"/>
      <c r="AO158" s="113"/>
      <c r="AP158" s="113"/>
      <c r="AQ158" s="111"/>
    </row>
    <row r="159" spans="1:43" s="2" customFormat="1" ht="18" customHeight="1">
      <c r="A159" s="50" t="s">
        <v>32</v>
      </c>
      <c r="B159" s="433"/>
      <c r="C159" s="434"/>
      <c r="D159" s="117"/>
      <c r="E159" s="118"/>
      <c r="F159" s="111"/>
      <c r="G159" s="47">
        <f t="shared" si="6"/>
        <v>0</v>
      </c>
      <c r="H159" s="48"/>
      <c r="I159" s="48"/>
      <c r="J159" s="48"/>
      <c r="K159" s="48"/>
      <c r="L159" s="112"/>
      <c r="M159" s="113"/>
      <c r="N159" s="113"/>
      <c r="O159" s="111"/>
      <c r="P159" s="114"/>
      <c r="Q159" s="113"/>
      <c r="R159" s="113"/>
      <c r="S159" s="111"/>
      <c r="T159" s="114"/>
      <c r="U159" s="113"/>
      <c r="V159" s="113"/>
      <c r="W159" s="111"/>
      <c r="X159" s="114"/>
      <c r="Y159" s="113"/>
      <c r="Z159" s="113"/>
      <c r="AA159" s="111"/>
      <c r="AB159" s="114"/>
      <c r="AC159" s="113"/>
      <c r="AD159" s="113"/>
      <c r="AE159" s="111"/>
      <c r="AF159" s="114"/>
      <c r="AG159" s="113"/>
      <c r="AH159" s="113"/>
      <c r="AI159" s="111"/>
      <c r="AJ159" s="114"/>
      <c r="AK159" s="113"/>
      <c r="AL159" s="113"/>
      <c r="AM159" s="111"/>
      <c r="AN159" s="114"/>
      <c r="AO159" s="113"/>
      <c r="AP159" s="113"/>
      <c r="AQ159" s="111"/>
    </row>
    <row r="160" spans="1:43" s="2" customFormat="1" ht="18" customHeight="1">
      <c r="A160" s="50" t="s">
        <v>33</v>
      </c>
      <c r="B160" s="433" t="s">
        <v>90</v>
      </c>
      <c r="C160" s="434"/>
      <c r="D160" s="117"/>
      <c r="E160" s="118"/>
      <c r="F160" s="111"/>
      <c r="G160" s="47">
        <f t="shared" si="6"/>
        <v>0</v>
      </c>
      <c r="H160" s="48"/>
      <c r="I160" s="48"/>
      <c r="J160" s="48"/>
      <c r="K160" s="48"/>
      <c r="L160" s="112"/>
      <c r="M160" s="113"/>
      <c r="N160" s="113"/>
      <c r="O160" s="111"/>
      <c r="P160" s="114"/>
      <c r="Q160" s="113"/>
      <c r="R160" s="113"/>
      <c r="S160" s="111"/>
      <c r="T160" s="114"/>
      <c r="U160" s="113"/>
      <c r="V160" s="113"/>
      <c r="W160" s="111"/>
      <c r="X160" s="114"/>
      <c r="Y160" s="113"/>
      <c r="Z160" s="113"/>
      <c r="AA160" s="111"/>
      <c r="AB160" s="114"/>
      <c r="AC160" s="113"/>
      <c r="AD160" s="113"/>
      <c r="AE160" s="111"/>
      <c r="AF160" s="114"/>
      <c r="AG160" s="113"/>
      <c r="AH160" s="113"/>
      <c r="AI160" s="111"/>
      <c r="AJ160" s="114"/>
      <c r="AK160" s="113"/>
      <c r="AL160" s="113"/>
      <c r="AM160" s="111"/>
      <c r="AN160" s="114"/>
      <c r="AO160" s="113"/>
      <c r="AP160" s="113"/>
      <c r="AQ160" s="111"/>
    </row>
    <row r="161" spans="1:45" s="2" customFormat="1" ht="82.2" customHeight="1" thickBot="1">
      <c r="A161" s="50" t="s">
        <v>66</v>
      </c>
      <c r="B161" s="519" t="s">
        <v>102</v>
      </c>
      <c r="C161" s="520"/>
      <c r="D161" s="115"/>
      <c r="E161" s="139"/>
      <c r="F161" s="140" t="s">
        <v>101</v>
      </c>
      <c r="G161" s="141">
        <f t="shared" si="6"/>
        <v>0</v>
      </c>
      <c r="H161" s="113"/>
      <c r="I161" s="122"/>
      <c r="J161" s="122"/>
      <c r="K161" s="122"/>
      <c r="L161" s="142"/>
      <c r="M161" s="143"/>
      <c r="N161" s="143"/>
      <c r="O161" s="123"/>
      <c r="P161" s="144"/>
      <c r="Q161" s="143"/>
      <c r="R161" s="143"/>
      <c r="S161" s="123"/>
      <c r="T161" s="144"/>
      <c r="U161" s="143"/>
      <c r="V161" s="143"/>
      <c r="W161" s="123"/>
      <c r="X161" s="144"/>
      <c r="Y161" s="143"/>
      <c r="Z161" s="143"/>
      <c r="AA161" s="123"/>
      <c r="AB161" s="144"/>
      <c r="AC161" s="143"/>
      <c r="AD161" s="143"/>
      <c r="AE161" s="123"/>
      <c r="AF161" s="144"/>
      <c r="AG161" s="143"/>
      <c r="AH161" s="143"/>
      <c r="AI161" s="123"/>
      <c r="AJ161" s="144"/>
      <c r="AK161" s="143"/>
      <c r="AL161" s="143"/>
      <c r="AM161" s="123"/>
      <c r="AN161" s="521" t="s">
        <v>70</v>
      </c>
      <c r="AO161" s="522"/>
      <c r="AP161" s="522"/>
      <c r="AQ161" s="523"/>
    </row>
    <row r="162" spans="1:45" s="2" customFormat="1" ht="13.8" thickTop="1">
      <c r="A162" s="60"/>
      <c r="B162" s="445" t="s">
        <v>18</v>
      </c>
      <c r="C162" s="446"/>
      <c r="D162" s="449">
        <f t="shared" ref="D162:AM162" si="7">SUM(D151:D161)</f>
        <v>0</v>
      </c>
      <c r="E162" s="451">
        <f t="shared" si="7"/>
        <v>0</v>
      </c>
      <c r="F162" s="453">
        <f t="shared" si="7"/>
        <v>0</v>
      </c>
      <c r="G162" s="455">
        <f t="shared" si="7"/>
        <v>0</v>
      </c>
      <c r="H162" s="451">
        <f t="shared" si="7"/>
        <v>0</v>
      </c>
      <c r="I162" s="451">
        <f t="shared" si="7"/>
        <v>0</v>
      </c>
      <c r="J162" s="451">
        <f t="shared" si="7"/>
        <v>0</v>
      </c>
      <c r="K162" s="453">
        <f t="shared" si="7"/>
        <v>0</v>
      </c>
      <c r="L162" s="61">
        <f t="shared" si="7"/>
        <v>0</v>
      </c>
      <c r="M162" s="62">
        <f t="shared" si="7"/>
        <v>0</v>
      </c>
      <c r="N162" s="62">
        <f t="shared" si="7"/>
        <v>0</v>
      </c>
      <c r="O162" s="64">
        <f t="shared" si="7"/>
        <v>0</v>
      </c>
      <c r="P162" s="61">
        <f t="shared" si="7"/>
        <v>0</v>
      </c>
      <c r="Q162" s="62">
        <f t="shared" si="7"/>
        <v>0</v>
      </c>
      <c r="R162" s="62">
        <f t="shared" si="7"/>
        <v>0</v>
      </c>
      <c r="S162" s="64">
        <f t="shared" si="7"/>
        <v>0</v>
      </c>
      <c r="T162" s="61">
        <f>SUM(T151:T161)</f>
        <v>0</v>
      </c>
      <c r="U162" s="62">
        <f>SUM(U151:U161)</f>
        <v>0</v>
      </c>
      <c r="V162" s="62">
        <f>SUM(V151:V161)</f>
        <v>0</v>
      </c>
      <c r="W162" s="64">
        <f>SUM(W151:W161)</f>
        <v>0</v>
      </c>
      <c r="X162" s="61">
        <f t="shared" si="7"/>
        <v>0</v>
      </c>
      <c r="Y162" s="62">
        <f t="shared" si="7"/>
        <v>0</v>
      </c>
      <c r="Z162" s="62">
        <f t="shared" si="7"/>
        <v>0</v>
      </c>
      <c r="AA162" s="64">
        <f t="shared" si="7"/>
        <v>0</v>
      </c>
      <c r="AB162" s="61">
        <f t="shared" si="7"/>
        <v>0</v>
      </c>
      <c r="AC162" s="62">
        <f t="shared" si="7"/>
        <v>0</v>
      </c>
      <c r="AD162" s="62">
        <f t="shared" si="7"/>
        <v>0</v>
      </c>
      <c r="AE162" s="64">
        <f t="shared" si="7"/>
        <v>0</v>
      </c>
      <c r="AF162" s="61">
        <f t="shared" si="7"/>
        <v>0</v>
      </c>
      <c r="AG162" s="62">
        <f t="shared" si="7"/>
        <v>0</v>
      </c>
      <c r="AH162" s="62">
        <f t="shared" si="7"/>
        <v>0</v>
      </c>
      <c r="AI162" s="64">
        <f t="shared" si="7"/>
        <v>0</v>
      </c>
      <c r="AJ162" s="61">
        <f t="shared" si="7"/>
        <v>0</v>
      </c>
      <c r="AK162" s="62">
        <f t="shared" si="7"/>
        <v>0</v>
      </c>
      <c r="AL162" s="62">
        <f t="shared" si="7"/>
        <v>0</v>
      </c>
      <c r="AM162" s="64">
        <f t="shared" si="7"/>
        <v>0</v>
      </c>
      <c r="AN162" s="61">
        <f>SUM(AN151:AN160)</f>
        <v>0</v>
      </c>
      <c r="AO162" s="61">
        <f>SUM(AO151:AO160)</f>
        <v>0</v>
      </c>
      <c r="AP162" s="61">
        <f>SUM(AP151:AP160)</f>
        <v>0</v>
      </c>
      <c r="AQ162" s="61">
        <f>SUM(AQ151:AQ160)</f>
        <v>0</v>
      </c>
    </row>
    <row r="163" spans="1:45" s="2" customFormat="1" ht="13.8" thickBot="1">
      <c r="A163" s="66"/>
      <c r="B163" s="447"/>
      <c r="C163" s="448"/>
      <c r="D163" s="450"/>
      <c r="E163" s="452"/>
      <c r="F163" s="454"/>
      <c r="G163" s="509"/>
      <c r="H163" s="510"/>
      <c r="I163" s="510"/>
      <c r="J163" s="510"/>
      <c r="K163" s="511"/>
      <c r="L163" s="457">
        <f>SUM(L162:O162)</f>
        <v>0</v>
      </c>
      <c r="M163" s="458"/>
      <c r="N163" s="458"/>
      <c r="O163" s="459"/>
      <c r="P163" s="457">
        <f>SUM(P162:S162)</f>
        <v>0</v>
      </c>
      <c r="Q163" s="458"/>
      <c r="R163" s="458"/>
      <c r="S163" s="459"/>
      <c r="T163" s="457">
        <f>SUM(T162:W162)</f>
        <v>0</v>
      </c>
      <c r="U163" s="458"/>
      <c r="V163" s="458"/>
      <c r="W163" s="459"/>
      <c r="X163" s="457">
        <f>SUM(X162:AA162)</f>
        <v>0</v>
      </c>
      <c r="Y163" s="458"/>
      <c r="Z163" s="458"/>
      <c r="AA163" s="459"/>
      <c r="AB163" s="457">
        <f>SUM(AB162:AE162)</f>
        <v>0</v>
      </c>
      <c r="AC163" s="458"/>
      <c r="AD163" s="458"/>
      <c r="AE163" s="459"/>
      <c r="AF163" s="457">
        <f>SUM(AF162:AI162)</f>
        <v>0</v>
      </c>
      <c r="AG163" s="458"/>
      <c r="AH163" s="458"/>
      <c r="AI163" s="459"/>
      <c r="AJ163" s="457">
        <f>SUM(AJ162:AM162)</f>
        <v>0</v>
      </c>
      <c r="AK163" s="458"/>
      <c r="AL163" s="458"/>
      <c r="AM163" s="459"/>
      <c r="AN163" s="457">
        <f>SUM(AN162:AQ162)</f>
        <v>0</v>
      </c>
      <c r="AO163" s="458"/>
      <c r="AP163" s="458"/>
      <c r="AQ163" s="459"/>
    </row>
    <row r="164" spans="1:45" s="2" customFormat="1" ht="12.75" customHeight="1">
      <c r="A164" s="460" t="s">
        <v>91</v>
      </c>
      <c r="B164" s="461"/>
      <c r="C164" s="462"/>
      <c r="D164" s="463" t="s">
        <v>7</v>
      </c>
      <c r="E164" s="439" t="s">
        <v>8</v>
      </c>
      <c r="F164" s="387" t="s">
        <v>39</v>
      </c>
      <c r="G164" s="428" t="s">
        <v>5</v>
      </c>
      <c r="H164" s="372" t="s">
        <v>9</v>
      </c>
      <c r="I164" s="372" t="s">
        <v>10</v>
      </c>
      <c r="J164" s="372" t="s">
        <v>80</v>
      </c>
      <c r="K164" s="374" t="s">
        <v>37</v>
      </c>
      <c r="L164" s="430" t="s">
        <v>110</v>
      </c>
      <c r="M164" s="431"/>
      <c r="N164" s="431"/>
      <c r="O164" s="432"/>
      <c r="P164" s="430" t="s">
        <v>111</v>
      </c>
      <c r="Q164" s="431"/>
      <c r="R164" s="431"/>
      <c r="S164" s="432"/>
      <c r="T164" s="430" t="s">
        <v>112</v>
      </c>
      <c r="U164" s="431"/>
      <c r="V164" s="431"/>
      <c r="W164" s="432"/>
      <c r="X164" s="430" t="s">
        <v>113</v>
      </c>
      <c r="Y164" s="431"/>
      <c r="Z164" s="431"/>
      <c r="AA164" s="432"/>
      <c r="AB164" s="430" t="s">
        <v>114</v>
      </c>
      <c r="AC164" s="431"/>
      <c r="AD164" s="431"/>
      <c r="AE164" s="432"/>
      <c r="AF164" s="430" t="s">
        <v>115</v>
      </c>
      <c r="AG164" s="431"/>
      <c r="AH164" s="431"/>
      <c r="AI164" s="432"/>
      <c r="AJ164" s="430" t="s">
        <v>116</v>
      </c>
      <c r="AK164" s="431"/>
      <c r="AL164" s="431"/>
      <c r="AM164" s="432"/>
      <c r="AN164" s="430" t="s">
        <v>117</v>
      </c>
      <c r="AO164" s="431"/>
      <c r="AP164" s="431"/>
      <c r="AQ164" s="432"/>
    </row>
    <row r="165" spans="1:45" s="2" customFormat="1">
      <c r="A165" s="460"/>
      <c r="B165" s="461"/>
      <c r="C165" s="462"/>
      <c r="D165" s="383"/>
      <c r="E165" s="439"/>
      <c r="F165" s="440"/>
      <c r="G165" s="428"/>
      <c r="H165" s="372"/>
      <c r="I165" s="372"/>
      <c r="J165" s="372"/>
      <c r="K165" s="374"/>
      <c r="L165" s="379" t="s">
        <v>9</v>
      </c>
      <c r="M165" s="381" t="s">
        <v>10</v>
      </c>
      <c r="N165" s="385" t="s">
        <v>11</v>
      </c>
      <c r="O165" s="387" t="s">
        <v>81</v>
      </c>
      <c r="P165" s="379" t="s">
        <v>9</v>
      </c>
      <c r="Q165" s="381" t="s">
        <v>10</v>
      </c>
      <c r="R165" s="385" t="s">
        <v>11</v>
      </c>
      <c r="S165" s="387" t="s">
        <v>81</v>
      </c>
      <c r="T165" s="379" t="s">
        <v>9</v>
      </c>
      <c r="U165" s="381" t="s">
        <v>10</v>
      </c>
      <c r="V165" s="385" t="s">
        <v>11</v>
      </c>
      <c r="W165" s="387" t="s">
        <v>81</v>
      </c>
      <c r="X165" s="379" t="s">
        <v>9</v>
      </c>
      <c r="Y165" s="381" t="s">
        <v>10</v>
      </c>
      <c r="Z165" s="385" t="s">
        <v>11</v>
      </c>
      <c r="AA165" s="387" t="s">
        <v>81</v>
      </c>
      <c r="AB165" s="379" t="s">
        <v>9</v>
      </c>
      <c r="AC165" s="381" t="s">
        <v>10</v>
      </c>
      <c r="AD165" s="385" t="s">
        <v>11</v>
      </c>
      <c r="AE165" s="387" t="s">
        <v>81</v>
      </c>
      <c r="AF165" s="379" t="s">
        <v>9</v>
      </c>
      <c r="AG165" s="381" t="s">
        <v>10</v>
      </c>
      <c r="AH165" s="385" t="s">
        <v>11</v>
      </c>
      <c r="AI165" s="387" t="s">
        <v>81</v>
      </c>
      <c r="AJ165" s="379" t="s">
        <v>9</v>
      </c>
      <c r="AK165" s="381" t="s">
        <v>10</v>
      </c>
      <c r="AL165" s="385" t="s">
        <v>11</v>
      </c>
      <c r="AM165" s="387" t="s">
        <v>81</v>
      </c>
      <c r="AN165" s="379" t="s">
        <v>9</v>
      </c>
      <c r="AO165" s="381" t="s">
        <v>10</v>
      </c>
      <c r="AP165" s="385" t="s">
        <v>11</v>
      </c>
      <c r="AQ165" s="387" t="s">
        <v>81</v>
      </c>
    </row>
    <row r="166" spans="1:45" s="2" customFormat="1" ht="13.8" thickBot="1">
      <c r="A166" s="460"/>
      <c r="B166" s="461"/>
      <c r="C166" s="462"/>
      <c r="D166" s="384"/>
      <c r="E166" s="386"/>
      <c r="F166" s="388"/>
      <c r="G166" s="429"/>
      <c r="H166" s="373"/>
      <c r="I166" s="373"/>
      <c r="J166" s="373"/>
      <c r="K166" s="375"/>
      <c r="L166" s="380"/>
      <c r="M166" s="382"/>
      <c r="N166" s="386"/>
      <c r="O166" s="388"/>
      <c r="P166" s="380"/>
      <c r="Q166" s="382"/>
      <c r="R166" s="386"/>
      <c r="S166" s="388"/>
      <c r="T166" s="380"/>
      <c r="U166" s="382"/>
      <c r="V166" s="386"/>
      <c r="W166" s="388"/>
      <c r="X166" s="380"/>
      <c r="Y166" s="382"/>
      <c r="Z166" s="386"/>
      <c r="AA166" s="388"/>
      <c r="AB166" s="380"/>
      <c r="AC166" s="382"/>
      <c r="AD166" s="386"/>
      <c r="AE166" s="388"/>
      <c r="AF166" s="380"/>
      <c r="AG166" s="382"/>
      <c r="AH166" s="386"/>
      <c r="AI166" s="388"/>
      <c r="AJ166" s="380"/>
      <c r="AK166" s="382"/>
      <c r="AL166" s="386"/>
      <c r="AM166" s="388"/>
      <c r="AN166" s="380"/>
      <c r="AO166" s="382"/>
      <c r="AP166" s="386"/>
      <c r="AQ166" s="388"/>
    </row>
    <row r="167" spans="1:45" s="2" customFormat="1" ht="12.75" customHeight="1">
      <c r="A167" s="460"/>
      <c r="B167" s="461"/>
      <c r="C167" s="462"/>
      <c r="D167" s="465">
        <f>SUM(D66+D162+D114)</f>
        <v>0</v>
      </c>
      <c r="E167" s="467">
        <f>SUM(E66+E162+E114)</f>
        <v>0</v>
      </c>
      <c r="F167" s="467">
        <f>SUM(F66+F162+F114)</f>
        <v>0</v>
      </c>
      <c r="G167" s="524">
        <f>SUM(G162+G114+G66)</f>
        <v>0</v>
      </c>
      <c r="H167" s="467">
        <f>SUM(H66+H162+H114)</f>
        <v>0</v>
      </c>
      <c r="I167" s="467">
        <f>SUM(I66+I162+I114)</f>
        <v>0</v>
      </c>
      <c r="J167" s="467">
        <f>SUM(J66+J162+J114)</f>
        <v>0</v>
      </c>
      <c r="K167" s="469">
        <f>SUM(K66+K162+K114)</f>
        <v>0</v>
      </c>
      <c r="L167" s="67">
        <f t="shared" ref="L167:AE167" si="8">SUM(L114+L162+L66)</f>
        <v>0</v>
      </c>
      <c r="M167" s="68">
        <f t="shared" si="8"/>
        <v>0</v>
      </c>
      <c r="N167" s="68">
        <f t="shared" si="8"/>
        <v>0</v>
      </c>
      <c r="O167" s="69">
        <f t="shared" si="8"/>
        <v>0</v>
      </c>
      <c r="P167" s="67">
        <f t="shared" si="8"/>
        <v>0</v>
      </c>
      <c r="Q167" s="68">
        <f t="shared" si="8"/>
        <v>0</v>
      </c>
      <c r="R167" s="68">
        <f t="shared" si="8"/>
        <v>0</v>
      </c>
      <c r="S167" s="70">
        <f t="shared" si="8"/>
        <v>0</v>
      </c>
      <c r="T167" s="71">
        <f t="shared" si="8"/>
        <v>0</v>
      </c>
      <c r="U167" s="68">
        <f t="shared" si="8"/>
        <v>0</v>
      </c>
      <c r="V167" s="68">
        <f t="shared" si="8"/>
        <v>0</v>
      </c>
      <c r="W167" s="70">
        <f t="shared" si="8"/>
        <v>0</v>
      </c>
      <c r="X167" s="71">
        <f t="shared" si="8"/>
        <v>0</v>
      </c>
      <c r="Y167" s="68">
        <f t="shared" si="8"/>
        <v>0</v>
      </c>
      <c r="Z167" s="68">
        <f t="shared" si="8"/>
        <v>0</v>
      </c>
      <c r="AA167" s="69">
        <f t="shared" si="8"/>
        <v>0</v>
      </c>
      <c r="AB167" s="67">
        <f t="shared" si="8"/>
        <v>0</v>
      </c>
      <c r="AC167" s="68">
        <f t="shared" si="8"/>
        <v>0</v>
      </c>
      <c r="AD167" s="68">
        <f t="shared" si="8"/>
        <v>0</v>
      </c>
      <c r="AE167" s="70">
        <f t="shared" si="8"/>
        <v>0</v>
      </c>
      <c r="AF167" s="71">
        <f t="shared" ref="AF167:AQ167" si="9">SUM(AF114+AF162+AF66)</f>
        <v>0</v>
      </c>
      <c r="AG167" s="68">
        <f t="shared" si="9"/>
        <v>0</v>
      </c>
      <c r="AH167" s="68">
        <f t="shared" si="9"/>
        <v>0</v>
      </c>
      <c r="AI167" s="69">
        <f t="shared" si="9"/>
        <v>0</v>
      </c>
      <c r="AJ167" s="67">
        <f t="shared" si="9"/>
        <v>0</v>
      </c>
      <c r="AK167" s="68">
        <f t="shared" si="9"/>
        <v>0</v>
      </c>
      <c r="AL167" s="68">
        <f t="shared" si="9"/>
        <v>0</v>
      </c>
      <c r="AM167" s="70">
        <f t="shared" si="9"/>
        <v>0</v>
      </c>
      <c r="AN167" s="67">
        <f t="shared" si="9"/>
        <v>0</v>
      </c>
      <c r="AO167" s="68">
        <f t="shared" si="9"/>
        <v>0</v>
      </c>
      <c r="AP167" s="68">
        <f t="shared" si="9"/>
        <v>0</v>
      </c>
      <c r="AQ167" s="70">
        <f t="shared" si="9"/>
        <v>0</v>
      </c>
      <c r="AS167" s="2" t="s">
        <v>40</v>
      </c>
    </row>
    <row r="168" spans="1:45" s="2" customFormat="1" ht="13.5" customHeight="1" thickBot="1">
      <c r="A168" s="460"/>
      <c r="B168" s="461"/>
      <c r="C168" s="462"/>
      <c r="D168" s="466"/>
      <c r="E168" s="468"/>
      <c r="F168" s="468"/>
      <c r="G168" s="429"/>
      <c r="H168" s="382"/>
      <c r="I168" s="382"/>
      <c r="J168" s="382"/>
      <c r="K168" s="525"/>
      <c r="L168" s="474">
        <f>SUM(L167:O167)</f>
        <v>0</v>
      </c>
      <c r="M168" s="474"/>
      <c r="N168" s="474"/>
      <c r="O168" s="475"/>
      <c r="P168" s="474">
        <f>SUM(P167:S167)</f>
        <v>0</v>
      </c>
      <c r="Q168" s="474"/>
      <c r="R168" s="474"/>
      <c r="S168" s="475"/>
      <c r="T168" s="474">
        <f>SUM(T167:W167)</f>
        <v>0</v>
      </c>
      <c r="U168" s="474"/>
      <c r="V168" s="474"/>
      <c r="W168" s="475"/>
      <c r="X168" s="474">
        <f>SUM(X167:AA167)</f>
        <v>0</v>
      </c>
      <c r="Y168" s="474"/>
      <c r="Z168" s="474"/>
      <c r="AA168" s="475"/>
      <c r="AB168" s="474">
        <f>SUM(AB167:AE167)</f>
        <v>0</v>
      </c>
      <c r="AC168" s="474"/>
      <c r="AD168" s="474"/>
      <c r="AE168" s="475"/>
      <c r="AF168" s="474">
        <f>SUM(AF167:AI167)</f>
        <v>0</v>
      </c>
      <c r="AG168" s="474"/>
      <c r="AH168" s="474"/>
      <c r="AI168" s="475"/>
      <c r="AJ168" s="474">
        <f>SUM(AJ167:AM167)</f>
        <v>0</v>
      </c>
      <c r="AK168" s="474"/>
      <c r="AL168" s="474"/>
      <c r="AM168" s="475"/>
      <c r="AN168" s="473">
        <f>SUM(AN167:AQ167)</f>
        <v>0</v>
      </c>
      <c r="AO168" s="474"/>
      <c r="AP168" s="474"/>
      <c r="AQ168" s="475"/>
      <c r="AS168" s="2">
        <f>SUM(L168:AQ168)*15</f>
        <v>0</v>
      </c>
    </row>
    <row r="169" spans="1:45" s="2" customFormat="1" ht="12.75" customHeight="1">
      <c r="A169" s="460"/>
      <c r="B169" s="461"/>
      <c r="C169" s="462"/>
      <c r="D169" s="488" t="s">
        <v>19</v>
      </c>
      <c r="E169" s="401"/>
      <c r="F169" s="489"/>
      <c r="G169" s="479" t="s">
        <v>20</v>
      </c>
      <c r="H169" s="425"/>
      <c r="I169" s="425"/>
      <c r="J169" s="425"/>
      <c r="K169" s="426"/>
      <c r="L169" s="480"/>
      <c r="M169" s="481"/>
      <c r="N169" s="481"/>
      <c r="O169" s="482"/>
      <c r="P169" s="480"/>
      <c r="Q169" s="481"/>
      <c r="R169" s="481"/>
      <c r="S169" s="482"/>
      <c r="T169" s="480"/>
      <c r="U169" s="481"/>
      <c r="V169" s="481"/>
      <c r="W169" s="482"/>
      <c r="X169" s="480"/>
      <c r="Y169" s="481"/>
      <c r="Z169" s="481"/>
      <c r="AA169" s="482"/>
      <c r="AB169" s="480"/>
      <c r="AC169" s="481"/>
      <c r="AD169" s="481"/>
      <c r="AE169" s="482"/>
      <c r="AF169" s="480"/>
      <c r="AG169" s="481"/>
      <c r="AH169" s="481"/>
      <c r="AI169" s="482"/>
      <c r="AJ169" s="480"/>
      <c r="AK169" s="481"/>
      <c r="AL169" s="481"/>
      <c r="AM169" s="482"/>
      <c r="AN169" s="480"/>
      <c r="AO169" s="481"/>
      <c r="AP169" s="481"/>
      <c r="AQ169" s="482"/>
      <c r="AS169" s="2">
        <f>SUM(L169:AQ169)</f>
        <v>0</v>
      </c>
    </row>
    <row r="170" spans="1:45" s="2" customFormat="1" ht="12.75" customHeight="1">
      <c r="A170" s="460"/>
      <c r="B170" s="461"/>
      <c r="C170" s="462"/>
      <c r="D170" s="490"/>
      <c r="E170" s="404"/>
      <c r="F170" s="491"/>
      <c r="G170" s="495" t="s">
        <v>21</v>
      </c>
      <c r="H170" s="496"/>
      <c r="I170" s="496"/>
      <c r="J170" s="496"/>
      <c r="K170" s="497"/>
      <c r="L170" s="512"/>
      <c r="M170" s="513"/>
      <c r="N170" s="513"/>
      <c r="O170" s="514"/>
      <c r="P170" s="512"/>
      <c r="Q170" s="513"/>
      <c r="R170" s="513"/>
      <c r="S170" s="514"/>
      <c r="T170" s="512"/>
      <c r="U170" s="513"/>
      <c r="V170" s="513"/>
      <c r="W170" s="514"/>
      <c r="X170" s="512"/>
      <c r="Y170" s="513"/>
      <c r="Z170" s="513"/>
      <c r="AA170" s="514"/>
      <c r="AB170" s="512"/>
      <c r="AC170" s="513"/>
      <c r="AD170" s="513"/>
      <c r="AE170" s="514"/>
      <c r="AF170" s="512"/>
      <c r="AG170" s="513"/>
      <c r="AH170" s="513"/>
      <c r="AI170" s="514"/>
      <c r="AJ170" s="512"/>
      <c r="AK170" s="513"/>
      <c r="AL170" s="513"/>
      <c r="AM170" s="514"/>
      <c r="AN170" s="512"/>
      <c r="AO170" s="513"/>
      <c r="AP170" s="513"/>
      <c r="AQ170" s="514"/>
      <c r="AS170" s="2">
        <f>SUM(L170:AQ170)</f>
        <v>0</v>
      </c>
    </row>
    <row r="171" spans="1:45" s="2" customFormat="1" ht="13.5" customHeight="1" thickBot="1">
      <c r="A171" s="460"/>
      <c r="B171" s="461"/>
      <c r="C171" s="462"/>
      <c r="D171" s="492"/>
      <c r="E171" s="493"/>
      <c r="F171" s="494"/>
      <c r="G171" s="495" t="s">
        <v>39</v>
      </c>
      <c r="H171" s="496"/>
      <c r="I171" s="496"/>
      <c r="J171" s="496"/>
      <c r="K171" s="497"/>
      <c r="L171" s="483"/>
      <c r="M171" s="483"/>
      <c r="N171" s="483"/>
      <c r="O171" s="483"/>
      <c r="P171" s="483"/>
      <c r="Q171" s="483"/>
      <c r="R171" s="483"/>
      <c r="S171" s="483"/>
      <c r="T171" s="483"/>
      <c r="U171" s="483"/>
      <c r="V171" s="483"/>
      <c r="W171" s="483"/>
      <c r="X171" s="483"/>
      <c r="Y171" s="483"/>
      <c r="Z171" s="483"/>
      <c r="AA171" s="483"/>
      <c r="AB171" s="483"/>
      <c r="AC171" s="483"/>
      <c r="AD171" s="483"/>
      <c r="AE171" s="483"/>
      <c r="AF171" s="483"/>
      <c r="AG171" s="483"/>
      <c r="AH171" s="483"/>
      <c r="AI171" s="483"/>
      <c r="AJ171" s="483"/>
      <c r="AK171" s="483"/>
      <c r="AL171" s="483"/>
      <c r="AM171" s="483"/>
      <c r="AN171" s="483"/>
      <c r="AO171" s="483"/>
      <c r="AP171" s="483"/>
      <c r="AQ171" s="483"/>
      <c r="AS171" s="2">
        <f>SUM(L171:AQ171)</f>
        <v>0</v>
      </c>
    </row>
    <row r="172" spans="1:45" s="2" customFormat="1" ht="13.8">
      <c r="A172" s="4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5"/>
      <c r="V172" s="72"/>
      <c r="W172" s="72"/>
      <c r="X172" s="72"/>
      <c r="Y172" s="5"/>
      <c r="Z172" s="72"/>
      <c r="AA172" s="72"/>
      <c r="AB172" s="72"/>
      <c r="AC172" s="72"/>
      <c r="AD172" s="5"/>
      <c r="AE172" s="6"/>
      <c r="AF172" s="73" t="s">
        <v>118</v>
      </c>
      <c r="AG172" s="74"/>
      <c r="AH172" s="75"/>
      <c r="AI172" s="75"/>
      <c r="AJ172" s="75"/>
      <c r="AK172" s="75"/>
      <c r="AL172" s="75"/>
      <c r="AM172" s="76"/>
      <c r="AN172" s="77"/>
      <c r="AO172" s="75"/>
      <c r="AP172" s="75"/>
      <c r="AQ172" s="78"/>
    </row>
    <row r="173" spans="1:45" s="2" customFormat="1" ht="13.8">
      <c r="A173" s="79" t="s">
        <v>84</v>
      </c>
      <c r="B173" s="80"/>
      <c r="C173" s="80"/>
      <c r="D173" s="80"/>
      <c r="E173" s="80"/>
      <c r="F173" s="80"/>
      <c r="G173" s="80"/>
      <c r="AE173" s="9"/>
      <c r="AF173" s="81" t="s">
        <v>23</v>
      </c>
      <c r="AG173" s="82"/>
      <c r="AH173" s="83"/>
      <c r="AI173" s="83"/>
      <c r="AJ173" s="83"/>
      <c r="AK173" s="83"/>
      <c r="AL173" s="83"/>
      <c r="AM173" s="83"/>
      <c r="AN173" s="83"/>
      <c r="AO173" s="83"/>
      <c r="AP173" s="83"/>
      <c r="AQ173" s="84"/>
    </row>
    <row r="174" spans="1:45" s="2" customFormat="1" ht="15">
      <c r="A174" s="85"/>
      <c r="B174" s="12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E174" s="9"/>
      <c r="AF174" s="86" t="s">
        <v>9</v>
      </c>
      <c r="AG174" s="87" t="s">
        <v>49</v>
      </c>
      <c r="AH174" s="83"/>
      <c r="AI174" s="83"/>
      <c r="AJ174" s="83"/>
      <c r="AK174" s="83"/>
      <c r="AL174" s="83"/>
      <c r="AM174" s="83"/>
      <c r="AN174" s="83"/>
      <c r="AO174" s="83"/>
      <c r="AP174" s="83"/>
      <c r="AQ174" s="84"/>
    </row>
    <row r="175" spans="1:45" s="2" customFormat="1" ht="15">
      <c r="A175" s="8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88"/>
      <c r="R175" s="88"/>
      <c r="S175" s="88"/>
      <c r="T175" s="88"/>
      <c r="U175" s="89"/>
      <c r="V175" s="88"/>
      <c r="W175" s="88"/>
      <c r="X175" s="88"/>
      <c r="Y175" s="89"/>
      <c r="Z175" s="88"/>
      <c r="AA175" s="88"/>
      <c r="AE175" s="9"/>
      <c r="AF175" s="86" t="s">
        <v>10</v>
      </c>
      <c r="AG175" s="87" t="s">
        <v>50</v>
      </c>
      <c r="AH175" s="83"/>
      <c r="AI175" s="83"/>
      <c r="AJ175" s="80"/>
      <c r="AK175" s="83"/>
      <c r="AL175" s="83"/>
      <c r="AM175" s="83"/>
      <c r="AN175" s="83"/>
      <c r="AO175" s="83"/>
      <c r="AP175" s="83"/>
      <c r="AQ175" s="84"/>
    </row>
    <row r="176" spans="1:45" s="2" customFormat="1" ht="15">
      <c r="A176" s="85"/>
      <c r="B176" s="13"/>
      <c r="C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E176" s="9"/>
      <c r="AF176" s="86" t="s">
        <v>11</v>
      </c>
      <c r="AG176" s="87" t="s">
        <v>51</v>
      </c>
      <c r="AH176" s="83"/>
      <c r="AI176" s="83"/>
      <c r="AJ176" s="83"/>
      <c r="AK176" s="83"/>
      <c r="AL176" s="83"/>
      <c r="AM176" s="83"/>
      <c r="AN176" s="83"/>
      <c r="AO176" s="83"/>
      <c r="AP176" s="83"/>
      <c r="AQ176" s="84"/>
    </row>
    <row r="177" spans="1:43" s="2" customFormat="1" ht="15">
      <c r="A177" s="85"/>
      <c r="B177" s="13"/>
      <c r="C177" s="24"/>
      <c r="D177" s="24"/>
      <c r="E177" s="24"/>
      <c r="F177" s="24"/>
      <c r="G177" s="24"/>
      <c r="H177" s="90"/>
      <c r="I177" s="90"/>
      <c r="J177" s="90"/>
      <c r="K177" s="90"/>
      <c r="L177" s="90"/>
      <c r="M177" s="90"/>
      <c r="N177" s="90"/>
      <c r="O177" s="90"/>
      <c r="P177" s="90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E177" s="9"/>
      <c r="AF177" s="86" t="s">
        <v>47</v>
      </c>
      <c r="AG177" s="87" t="s">
        <v>52</v>
      </c>
      <c r="AH177" s="83"/>
      <c r="AI177" s="83"/>
      <c r="AJ177" s="83"/>
      <c r="AK177" s="83"/>
      <c r="AL177" s="83"/>
      <c r="AM177" s="83"/>
      <c r="AN177" s="83"/>
      <c r="AO177" s="83"/>
      <c r="AP177" s="83"/>
      <c r="AQ177" s="84"/>
    </row>
    <row r="178" spans="1:43" s="2" customFormat="1" ht="15">
      <c r="A178" s="85"/>
      <c r="B178" s="24"/>
      <c r="C178" s="24"/>
      <c r="D178" s="24"/>
      <c r="E178" s="24"/>
      <c r="F178" s="24"/>
      <c r="G178" s="24"/>
      <c r="H178" s="24"/>
      <c r="I178" s="24"/>
      <c r="J178" s="24"/>
      <c r="K178" s="91"/>
      <c r="L178" s="24"/>
      <c r="M178" s="24"/>
      <c r="N178" s="24"/>
      <c r="O178" s="24"/>
      <c r="P178" s="24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E178" s="9"/>
      <c r="AF178" s="86" t="s">
        <v>24</v>
      </c>
      <c r="AG178" s="87" t="s">
        <v>53</v>
      </c>
      <c r="AH178" s="83"/>
      <c r="AI178" s="83"/>
      <c r="AJ178" s="83"/>
      <c r="AK178" s="80"/>
      <c r="AL178" s="80"/>
      <c r="AM178" s="80"/>
      <c r="AN178" s="80"/>
      <c r="AO178" s="83"/>
      <c r="AP178" s="83"/>
      <c r="AQ178" s="84"/>
    </row>
    <row r="179" spans="1:43" s="2" customFormat="1" ht="15.6" thickBot="1">
      <c r="A179" s="85"/>
      <c r="B179" s="12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E179" s="9"/>
      <c r="AF179" s="86" t="s">
        <v>54</v>
      </c>
      <c r="AG179" s="87" t="s">
        <v>55</v>
      </c>
      <c r="AH179" s="83"/>
      <c r="AI179" s="83"/>
      <c r="AJ179" s="83"/>
      <c r="AK179" s="83"/>
      <c r="AL179" s="83"/>
      <c r="AM179" s="83"/>
      <c r="AN179" s="83"/>
      <c r="AO179" s="83"/>
      <c r="AP179" s="83"/>
      <c r="AQ179" s="84"/>
    </row>
    <row r="180" spans="1:43" s="2" customFormat="1" ht="15.6" thickBot="1">
      <c r="A180" s="85"/>
      <c r="B180" s="12"/>
      <c r="C180" s="12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E180" s="9"/>
      <c r="AF180" s="92"/>
      <c r="AG180" s="2" t="s">
        <v>26</v>
      </c>
      <c r="AI180" s="83"/>
      <c r="AJ180" s="83"/>
      <c r="AK180" s="83"/>
      <c r="AL180" s="83"/>
      <c r="AM180" s="83"/>
      <c r="AN180" s="83"/>
      <c r="AO180" s="83"/>
      <c r="AP180" s="83"/>
      <c r="AQ180" s="84"/>
    </row>
    <row r="181" spans="1:43" s="2" customFormat="1" ht="15.6" thickBot="1">
      <c r="A181" s="8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E181" s="9"/>
      <c r="AF181" s="93"/>
      <c r="AG181" s="2" t="s">
        <v>104</v>
      </c>
      <c r="AI181" s="80"/>
      <c r="AJ181" s="80"/>
      <c r="AK181" s="80"/>
      <c r="AL181" s="80"/>
      <c r="AM181" s="80"/>
      <c r="AN181" s="80"/>
      <c r="AO181" s="80"/>
      <c r="AP181" s="94"/>
      <c r="AQ181" s="84"/>
    </row>
    <row r="182" spans="1:43" s="2" customFormat="1" ht="15">
      <c r="A182" s="8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E182" s="9"/>
      <c r="AF182" s="7"/>
      <c r="AG182" s="95"/>
      <c r="AH182" s="96"/>
      <c r="AI182" s="97"/>
      <c r="AJ182" s="95"/>
      <c r="AK182" s="97"/>
      <c r="AL182" s="97"/>
      <c r="AM182" s="97"/>
      <c r="AN182" s="97"/>
      <c r="AO182" s="97"/>
      <c r="AP182" s="97"/>
      <c r="AQ182" s="98"/>
    </row>
    <row r="183" spans="1:43" s="2" customFormat="1" ht="14.4" thickBot="1">
      <c r="A183" s="20"/>
      <c r="B183" s="99"/>
      <c r="C183" s="99"/>
      <c r="D183" s="99"/>
      <c r="E183" s="100"/>
      <c r="F183" s="100"/>
      <c r="G183" s="100"/>
      <c r="H183" s="100"/>
      <c r="I183" s="100"/>
      <c r="J183" s="100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21"/>
      <c r="V183" s="21"/>
      <c r="W183" s="21"/>
      <c r="X183" s="99"/>
      <c r="Y183" s="21"/>
      <c r="Z183" s="21"/>
      <c r="AA183" s="21"/>
      <c r="AB183" s="21"/>
      <c r="AC183" s="21"/>
      <c r="AD183" s="21"/>
      <c r="AE183" s="22"/>
      <c r="AF183" s="484" t="s">
        <v>36</v>
      </c>
      <c r="AG183" s="485"/>
      <c r="AH183" s="485"/>
      <c r="AI183" s="485"/>
      <c r="AJ183" s="485"/>
      <c r="AK183" s="485"/>
      <c r="AL183" s="485"/>
      <c r="AM183" s="485"/>
      <c r="AN183" s="485"/>
      <c r="AO183" s="485"/>
      <c r="AP183" s="486"/>
      <c r="AQ183" s="487"/>
    </row>
    <row r="184" spans="1:43" s="2" customFormat="1" ht="24.9" customHeight="1">
      <c r="A184" s="389"/>
      <c r="B184" s="390"/>
      <c r="C184" s="391"/>
      <c r="D184" s="392" t="s">
        <v>78</v>
      </c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4"/>
      <c r="AC184" s="394"/>
      <c r="AD184" s="394"/>
      <c r="AE184" s="395"/>
      <c r="AF184" s="400"/>
      <c r="AG184" s="401"/>
      <c r="AH184" s="401"/>
      <c r="AI184" s="401"/>
      <c r="AJ184" s="401"/>
      <c r="AK184" s="401"/>
      <c r="AL184" s="401"/>
      <c r="AM184" s="401"/>
      <c r="AN184" s="401"/>
      <c r="AO184" s="401"/>
      <c r="AP184" s="401"/>
      <c r="AQ184" s="402"/>
    </row>
    <row r="185" spans="1:43" s="2" customFormat="1" ht="24.9" customHeight="1">
      <c r="A185" s="403" t="s">
        <v>62</v>
      </c>
      <c r="B185" s="366"/>
      <c r="C185" s="367"/>
      <c r="D185" s="396"/>
      <c r="E185" s="397"/>
      <c r="F185" s="397"/>
      <c r="G185" s="397"/>
      <c r="H185" s="397"/>
      <c r="I185" s="397"/>
      <c r="J185" s="397"/>
      <c r="K185" s="397"/>
      <c r="L185" s="397"/>
      <c r="M185" s="397"/>
      <c r="N185" s="397"/>
      <c r="O185" s="397"/>
      <c r="P185" s="397"/>
      <c r="Q185" s="397"/>
      <c r="R185" s="397"/>
      <c r="S185" s="397"/>
      <c r="T185" s="397"/>
      <c r="U185" s="397"/>
      <c r="V185" s="397"/>
      <c r="W185" s="397"/>
      <c r="X185" s="397"/>
      <c r="Y185" s="397"/>
      <c r="Z185" s="397"/>
      <c r="AA185" s="397"/>
      <c r="AB185" s="398"/>
      <c r="AC185" s="398"/>
      <c r="AD185" s="398"/>
      <c r="AE185" s="399"/>
      <c r="AF185" s="403"/>
      <c r="AG185" s="404"/>
      <c r="AH185" s="404"/>
      <c r="AI185" s="404"/>
      <c r="AJ185" s="404"/>
      <c r="AK185" s="404"/>
      <c r="AL185" s="404"/>
      <c r="AM185" s="404"/>
      <c r="AN185" s="404"/>
      <c r="AO185" s="404"/>
      <c r="AP185" s="404"/>
      <c r="AQ185" s="405"/>
    </row>
    <row r="186" spans="1:43" s="2" customFormat="1" ht="15">
      <c r="A186" s="403"/>
      <c r="B186" s="366"/>
      <c r="C186" s="367"/>
      <c r="D186" s="12" t="s">
        <v>77</v>
      </c>
      <c r="E186" s="23"/>
      <c r="F186" s="23"/>
      <c r="G186" s="23"/>
      <c r="H186" s="23"/>
      <c r="I186" s="14" t="str">
        <f>(D8)</f>
        <v>PROFIL OGÓLNOAKADEMICKI/PRAKTYCZNY</v>
      </c>
      <c r="J186" s="24"/>
      <c r="K186" s="2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2"/>
      <c r="W186" s="12"/>
      <c r="X186" s="14"/>
      <c r="Y186" s="14"/>
      <c r="Z186" s="12"/>
      <c r="AA186" s="12"/>
      <c r="AB186" s="24"/>
      <c r="AC186" s="12"/>
      <c r="AD186" s="12"/>
      <c r="AE186" s="12"/>
      <c r="AF186" s="361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3"/>
    </row>
    <row r="187" spans="1:43" s="2" customFormat="1" ht="15">
      <c r="A187" s="101"/>
      <c r="B187" s="91"/>
      <c r="C187" s="102"/>
      <c r="D187" s="12" t="s">
        <v>60</v>
      </c>
      <c r="E187" s="23"/>
      <c r="F187" s="23"/>
      <c r="G187" s="12"/>
      <c r="H187" s="12"/>
      <c r="I187" s="14" t="str">
        <f>(D9)</f>
        <v>STUDIA PIERWSZEGO STOPNIA (3/3,5/4-letnie inżynierskie lub licencjackie)</v>
      </c>
      <c r="J187" s="24"/>
      <c r="K187" s="14"/>
      <c r="L187" s="14"/>
      <c r="M187" s="13"/>
      <c r="N187" s="23"/>
      <c r="O187" s="14"/>
      <c r="P187" s="14"/>
      <c r="Q187" s="14"/>
      <c r="R187" s="14"/>
      <c r="S187" s="14"/>
      <c r="T187" s="14"/>
      <c r="U187" s="14"/>
      <c r="V187" s="12"/>
      <c r="W187" s="12"/>
      <c r="X187" s="14"/>
      <c r="Y187" s="14"/>
      <c r="Z187" s="12"/>
      <c r="AA187" s="12"/>
      <c r="AB187" s="24"/>
      <c r="AC187" s="12"/>
      <c r="AD187" s="12"/>
      <c r="AE187" s="12"/>
      <c r="AF187" s="361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3"/>
    </row>
    <row r="188" spans="1:43" s="2" customFormat="1" ht="15">
      <c r="A188" s="365"/>
      <c r="B188" s="366"/>
      <c r="C188" s="367"/>
      <c r="D188" s="12" t="s">
        <v>59</v>
      </c>
      <c r="E188" s="23"/>
      <c r="F188" s="23"/>
      <c r="G188" s="12"/>
      <c r="H188" s="12"/>
      <c r="I188" s="14" t="str">
        <f>(D10)</f>
        <v>STUDIA STACJONARNE / NIESTACJONARNE</v>
      </c>
      <c r="J188" s="24"/>
      <c r="K188" s="14"/>
      <c r="L188" s="14"/>
      <c r="M188" s="13"/>
      <c r="N188" s="23"/>
      <c r="O188" s="14"/>
      <c r="P188" s="14"/>
      <c r="Q188" s="14"/>
      <c r="R188" s="14"/>
      <c r="S188" s="14"/>
      <c r="T188" s="14"/>
      <c r="U188" s="14"/>
      <c r="V188" s="12"/>
      <c r="W188" s="12"/>
      <c r="X188" s="14"/>
      <c r="Y188" s="14"/>
      <c r="Z188" s="12"/>
      <c r="AA188" s="12"/>
      <c r="AB188" s="24"/>
      <c r="AC188" s="1"/>
      <c r="AD188" s="1"/>
      <c r="AE188" s="1"/>
      <c r="AF188" s="361" t="s">
        <v>100</v>
      </c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3"/>
    </row>
    <row r="189" spans="1:43" s="2" customFormat="1" ht="15">
      <c r="A189" s="361"/>
      <c r="B189" s="362"/>
      <c r="C189" s="364"/>
      <c r="D189" s="12" t="s">
        <v>0</v>
      </c>
      <c r="E189" s="12"/>
      <c r="F189" s="12"/>
      <c r="G189" s="12"/>
      <c r="H189" s="12"/>
      <c r="I189" s="14" t="str">
        <f>(D7)</f>
        <v>………………………………………………………….</v>
      </c>
      <c r="J189" s="24"/>
      <c r="K189" s="14"/>
      <c r="L189" s="14"/>
      <c r="M189" s="14"/>
      <c r="N189" s="23"/>
      <c r="O189" s="14"/>
      <c r="P189" s="14"/>
      <c r="Q189" s="14"/>
      <c r="R189" s="14"/>
      <c r="S189" s="14"/>
      <c r="T189" s="14"/>
      <c r="U189" s="14"/>
      <c r="V189" s="12"/>
      <c r="W189" s="12"/>
      <c r="X189" s="14"/>
      <c r="Y189" s="14"/>
      <c r="Z189" s="12"/>
      <c r="AA189" s="12"/>
      <c r="AB189" s="24"/>
      <c r="AC189" s="1"/>
      <c r="AD189" s="1"/>
      <c r="AE189" s="1"/>
      <c r="AF189" s="361" t="s">
        <v>76</v>
      </c>
      <c r="AG189" s="362"/>
      <c r="AH189" s="362"/>
      <c r="AI189" s="362"/>
      <c r="AJ189" s="362"/>
      <c r="AK189" s="362"/>
      <c r="AL189" s="362"/>
      <c r="AM189" s="362"/>
      <c r="AN189" s="362"/>
      <c r="AO189" s="362"/>
      <c r="AP189" s="362"/>
      <c r="AQ189" s="363"/>
    </row>
    <row r="190" spans="1:43" s="2" customFormat="1" ht="15">
      <c r="A190" s="365"/>
      <c r="B190" s="366"/>
      <c r="C190" s="367"/>
      <c r="D190" s="25" t="s">
        <v>1</v>
      </c>
      <c r="E190" s="12"/>
      <c r="F190" s="12"/>
      <c r="G190" s="12"/>
      <c r="H190" s="12"/>
      <c r="I190" s="14" t="s">
        <v>61</v>
      </c>
      <c r="J190" s="2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2"/>
      <c r="W190" s="12"/>
      <c r="X190" s="14"/>
      <c r="Y190" s="14"/>
      <c r="Z190" s="12"/>
      <c r="AA190" s="12"/>
      <c r="AB190" s="24"/>
      <c r="AC190" s="12"/>
      <c r="AD190" s="12"/>
      <c r="AE190" s="12"/>
      <c r="AF190" s="365"/>
      <c r="AG190" s="366"/>
      <c r="AH190" s="366"/>
      <c r="AI190" s="366"/>
      <c r="AJ190" s="366"/>
      <c r="AK190" s="366"/>
      <c r="AL190" s="366"/>
      <c r="AM190" s="366"/>
      <c r="AN190" s="366"/>
      <c r="AO190" s="366"/>
      <c r="AP190" s="366"/>
      <c r="AQ190" s="368"/>
    </row>
    <row r="191" spans="1:43" s="2" customFormat="1" ht="15.6" thickBot="1">
      <c r="A191" s="369"/>
      <c r="B191" s="370"/>
      <c r="C191" s="371"/>
      <c r="D191" s="26"/>
      <c r="E191" s="27"/>
      <c r="F191" s="27"/>
      <c r="G191" s="27"/>
      <c r="H191" s="27"/>
      <c r="I191" s="27"/>
      <c r="J191" s="27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9"/>
      <c r="W191" s="29"/>
      <c r="X191" s="28"/>
      <c r="Y191" s="28"/>
      <c r="Z191" s="29"/>
      <c r="AA191" s="29"/>
      <c r="AB191" s="27"/>
      <c r="AC191" s="30"/>
      <c r="AD191" s="30"/>
      <c r="AE191" s="30"/>
      <c r="AF191" s="406"/>
      <c r="AG191" s="407"/>
      <c r="AH191" s="407"/>
      <c r="AI191" s="407"/>
      <c r="AJ191" s="407"/>
      <c r="AK191" s="407"/>
      <c r="AL191" s="407"/>
      <c r="AM191" s="407"/>
      <c r="AN191" s="407"/>
      <c r="AO191" s="407"/>
      <c r="AP191" s="407"/>
      <c r="AQ191" s="408"/>
    </row>
    <row r="192" spans="1:43" s="2" customFormat="1" ht="6" customHeight="1" thickBot="1">
      <c r="A192" s="125"/>
      <c r="B192" s="126"/>
      <c r="C192" s="126"/>
      <c r="D192" s="127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9"/>
      <c r="W192" s="129"/>
      <c r="X192" s="128"/>
      <c r="Y192" s="128"/>
      <c r="Z192" s="129"/>
      <c r="AA192" s="129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Q192" s="9"/>
    </row>
    <row r="193" spans="1:43" s="2" customFormat="1">
      <c r="A193" s="409" t="s">
        <v>85</v>
      </c>
      <c r="B193" s="498" t="s">
        <v>74</v>
      </c>
      <c r="C193" s="419"/>
      <c r="D193" s="418" t="s">
        <v>3</v>
      </c>
      <c r="E193" s="419"/>
      <c r="F193" s="420"/>
      <c r="G193" s="515" t="s">
        <v>4</v>
      </c>
      <c r="H193" s="425"/>
      <c r="I193" s="425"/>
      <c r="J193" s="425"/>
      <c r="K193" s="425"/>
      <c r="L193" s="424" t="s">
        <v>88</v>
      </c>
      <c r="M193" s="425"/>
      <c r="N193" s="425"/>
      <c r="O193" s="425"/>
      <c r="P193" s="425"/>
      <c r="Q193" s="425"/>
      <c r="R193" s="425"/>
      <c r="S193" s="425"/>
      <c r="T193" s="425"/>
      <c r="U193" s="425"/>
      <c r="V193" s="425"/>
      <c r="W193" s="425"/>
      <c r="X193" s="425"/>
      <c r="Y193" s="425"/>
      <c r="Z193" s="425"/>
      <c r="AA193" s="425"/>
      <c r="AB193" s="425"/>
      <c r="AC193" s="425"/>
      <c r="AD193" s="425"/>
      <c r="AE193" s="425"/>
      <c r="AF193" s="425"/>
      <c r="AG193" s="425"/>
      <c r="AH193" s="425"/>
      <c r="AI193" s="425"/>
      <c r="AJ193" s="425"/>
      <c r="AK193" s="425"/>
      <c r="AL193" s="425"/>
      <c r="AM193" s="425"/>
      <c r="AN193" s="425"/>
      <c r="AO193" s="425"/>
      <c r="AP193" s="425"/>
      <c r="AQ193" s="426"/>
    </row>
    <row r="194" spans="1:43" s="2" customFormat="1">
      <c r="A194" s="410"/>
      <c r="B194" s="499"/>
      <c r="C194" s="422"/>
      <c r="D194" s="421"/>
      <c r="E194" s="422"/>
      <c r="F194" s="423"/>
      <c r="G194" s="379" t="s">
        <v>5</v>
      </c>
      <c r="H194" s="372" t="s">
        <v>6</v>
      </c>
      <c r="I194" s="372"/>
      <c r="J194" s="372"/>
      <c r="K194" s="374"/>
      <c r="L194" s="430" t="s">
        <v>110</v>
      </c>
      <c r="M194" s="431"/>
      <c r="N194" s="431"/>
      <c r="O194" s="432"/>
      <c r="P194" s="430" t="s">
        <v>111</v>
      </c>
      <c r="Q194" s="431"/>
      <c r="R194" s="431"/>
      <c r="S194" s="432"/>
      <c r="T194" s="430" t="s">
        <v>112</v>
      </c>
      <c r="U194" s="431"/>
      <c r="V194" s="431"/>
      <c r="W194" s="432"/>
      <c r="X194" s="430" t="s">
        <v>113</v>
      </c>
      <c r="Y194" s="431"/>
      <c r="Z194" s="431"/>
      <c r="AA194" s="432"/>
      <c r="AB194" s="430" t="s">
        <v>114</v>
      </c>
      <c r="AC194" s="431"/>
      <c r="AD194" s="431"/>
      <c r="AE194" s="432"/>
      <c r="AF194" s="430" t="s">
        <v>115</v>
      </c>
      <c r="AG194" s="431"/>
      <c r="AH194" s="431"/>
      <c r="AI194" s="432"/>
      <c r="AJ194" s="430" t="s">
        <v>116</v>
      </c>
      <c r="AK194" s="431"/>
      <c r="AL194" s="431"/>
      <c r="AM194" s="432"/>
      <c r="AN194" s="430" t="s">
        <v>117</v>
      </c>
      <c r="AO194" s="431"/>
      <c r="AP194" s="431"/>
      <c r="AQ194" s="432"/>
    </row>
    <row r="195" spans="1:43" s="2" customFormat="1">
      <c r="A195" s="410"/>
      <c r="B195" s="499"/>
      <c r="C195" s="422"/>
      <c r="D195" s="383" t="s">
        <v>7</v>
      </c>
      <c r="E195" s="385" t="s">
        <v>8</v>
      </c>
      <c r="F195" s="387" t="s">
        <v>39</v>
      </c>
      <c r="G195" s="464"/>
      <c r="H195" s="372" t="s">
        <v>9</v>
      </c>
      <c r="I195" s="372" t="s">
        <v>10</v>
      </c>
      <c r="J195" s="372" t="s">
        <v>80</v>
      </c>
      <c r="K195" s="374" t="s">
        <v>37</v>
      </c>
      <c r="L195" s="376" t="s">
        <v>94</v>
      </c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377"/>
      <c r="AB195" s="377"/>
      <c r="AC195" s="377"/>
      <c r="AD195" s="377"/>
      <c r="AE195" s="377"/>
      <c r="AF195" s="377"/>
      <c r="AG195" s="377"/>
      <c r="AH195" s="377"/>
      <c r="AI195" s="377"/>
      <c r="AJ195" s="377"/>
      <c r="AK195" s="377"/>
      <c r="AL195" s="377"/>
      <c r="AM195" s="377"/>
      <c r="AN195" s="377"/>
      <c r="AO195" s="377"/>
      <c r="AP195" s="377"/>
      <c r="AQ195" s="378"/>
    </row>
    <row r="196" spans="1:43" s="2" customFormat="1">
      <c r="A196" s="410"/>
      <c r="B196" s="499"/>
      <c r="C196" s="422"/>
      <c r="D196" s="383"/>
      <c r="E196" s="439"/>
      <c r="F196" s="440"/>
      <c r="G196" s="464"/>
      <c r="H196" s="372"/>
      <c r="I196" s="372"/>
      <c r="J196" s="372"/>
      <c r="K196" s="374"/>
      <c r="L196" s="379" t="s">
        <v>9</v>
      </c>
      <c r="M196" s="381" t="s">
        <v>10</v>
      </c>
      <c r="N196" s="385" t="s">
        <v>11</v>
      </c>
      <c r="O196" s="387" t="s">
        <v>81</v>
      </c>
      <c r="P196" s="379" t="s">
        <v>9</v>
      </c>
      <c r="Q196" s="381" t="s">
        <v>10</v>
      </c>
      <c r="R196" s="385" t="s">
        <v>11</v>
      </c>
      <c r="S196" s="387" t="s">
        <v>81</v>
      </c>
      <c r="T196" s="379" t="s">
        <v>9</v>
      </c>
      <c r="U196" s="381" t="s">
        <v>10</v>
      </c>
      <c r="V196" s="385" t="s">
        <v>11</v>
      </c>
      <c r="W196" s="387" t="s">
        <v>81</v>
      </c>
      <c r="X196" s="379" t="s">
        <v>9</v>
      </c>
      <c r="Y196" s="381" t="s">
        <v>10</v>
      </c>
      <c r="Z196" s="385" t="s">
        <v>11</v>
      </c>
      <c r="AA196" s="387" t="s">
        <v>81</v>
      </c>
      <c r="AB196" s="379" t="s">
        <v>9</v>
      </c>
      <c r="AC196" s="381" t="s">
        <v>10</v>
      </c>
      <c r="AD196" s="385" t="s">
        <v>11</v>
      </c>
      <c r="AE196" s="387" t="s">
        <v>81</v>
      </c>
      <c r="AF196" s="379" t="s">
        <v>9</v>
      </c>
      <c r="AG196" s="381" t="s">
        <v>10</v>
      </c>
      <c r="AH196" s="385" t="s">
        <v>11</v>
      </c>
      <c r="AI196" s="387" t="s">
        <v>81</v>
      </c>
      <c r="AJ196" s="379" t="s">
        <v>9</v>
      </c>
      <c r="AK196" s="381" t="s">
        <v>10</v>
      </c>
      <c r="AL196" s="385" t="s">
        <v>11</v>
      </c>
      <c r="AM196" s="387" t="s">
        <v>81</v>
      </c>
      <c r="AN196" s="379" t="s">
        <v>9</v>
      </c>
      <c r="AO196" s="381" t="s">
        <v>10</v>
      </c>
      <c r="AP196" s="385" t="s">
        <v>11</v>
      </c>
      <c r="AQ196" s="387" t="s">
        <v>81</v>
      </c>
    </row>
    <row r="197" spans="1:43" s="2" customFormat="1" ht="13.8" thickBot="1">
      <c r="A197" s="411"/>
      <c r="B197" s="500"/>
      <c r="C197" s="485"/>
      <c r="D197" s="384"/>
      <c r="E197" s="386"/>
      <c r="F197" s="388"/>
      <c r="G197" s="380"/>
      <c r="H197" s="373"/>
      <c r="I197" s="373"/>
      <c r="J197" s="373"/>
      <c r="K197" s="375"/>
      <c r="L197" s="380"/>
      <c r="M197" s="382"/>
      <c r="N197" s="386"/>
      <c r="O197" s="388"/>
      <c r="P197" s="380"/>
      <c r="Q197" s="382"/>
      <c r="R197" s="386"/>
      <c r="S197" s="388"/>
      <c r="T197" s="380"/>
      <c r="U197" s="382"/>
      <c r="V197" s="386"/>
      <c r="W197" s="388"/>
      <c r="X197" s="380"/>
      <c r="Y197" s="382"/>
      <c r="Z197" s="386"/>
      <c r="AA197" s="388"/>
      <c r="AB197" s="380"/>
      <c r="AC197" s="382"/>
      <c r="AD197" s="386"/>
      <c r="AE197" s="388"/>
      <c r="AF197" s="380"/>
      <c r="AG197" s="382"/>
      <c r="AH197" s="386"/>
      <c r="AI197" s="388"/>
      <c r="AJ197" s="380"/>
      <c r="AK197" s="382"/>
      <c r="AL197" s="386"/>
      <c r="AM197" s="388"/>
      <c r="AN197" s="380"/>
      <c r="AO197" s="382"/>
      <c r="AP197" s="386"/>
      <c r="AQ197" s="388"/>
    </row>
    <row r="198" spans="1:43" s="2" customFormat="1" ht="18" customHeight="1" thickBot="1">
      <c r="A198" s="34" t="s">
        <v>99</v>
      </c>
      <c r="B198" s="435" t="s">
        <v>38</v>
      </c>
      <c r="C198" s="435"/>
      <c r="D198" s="526"/>
      <c r="E198" s="526"/>
      <c r="F198" s="145"/>
      <c r="G198" s="145"/>
      <c r="H198" s="526"/>
      <c r="I198" s="526"/>
      <c r="J198" s="526"/>
      <c r="K198" s="526"/>
      <c r="L198" s="526"/>
      <c r="M198" s="526"/>
      <c r="N198" s="526"/>
      <c r="O198" s="526"/>
      <c r="P198" s="526"/>
      <c r="Q198" s="526"/>
      <c r="R198" s="526"/>
      <c r="S198" s="526"/>
      <c r="T198" s="526"/>
      <c r="U198" s="526"/>
      <c r="V198" s="526"/>
      <c r="W198" s="526"/>
      <c r="X198" s="526"/>
      <c r="Y198" s="526"/>
      <c r="Z198" s="526"/>
      <c r="AA198" s="526"/>
      <c r="AB198" s="526"/>
      <c r="AC198" s="526"/>
      <c r="AD198" s="526"/>
      <c r="AE198" s="526"/>
      <c r="AF198" s="526"/>
      <c r="AG198" s="526"/>
      <c r="AH198" s="526"/>
      <c r="AI198" s="526"/>
      <c r="AJ198" s="526"/>
      <c r="AK198" s="526"/>
      <c r="AL198" s="526"/>
      <c r="AM198" s="526"/>
      <c r="AN198" s="526"/>
      <c r="AO198" s="526"/>
      <c r="AP198" s="526"/>
      <c r="AQ198" s="527"/>
    </row>
    <row r="199" spans="1:43" s="2" customFormat="1" ht="18" customHeight="1">
      <c r="A199" s="37" t="s">
        <v>13</v>
      </c>
      <c r="B199" s="441"/>
      <c r="C199" s="442"/>
      <c r="D199" s="136"/>
      <c r="E199" s="49"/>
      <c r="F199" s="51"/>
      <c r="G199" s="47">
        <f t="shared" ref="G199:G209" si="10">SUM(H199:K199)</f>
        <v>0</v>
      </c>
      <c r="H199" s="48"/>
      <c r="I199" s="48"/>
      <c r="J199" s="48"/>
      <c r="K199" s="48"/>
      <c r="L199" s="146"/>
      <c r="M199" s="122"/>
      <c r="N199" s="122"/>
      <c r="O199" s="119"/>
      <c r="P199" s="141"/>
      <c r="Q199" s="122"/>
      <c r="R199" s="122"/>
      <c r="S199" s="119"/>
      <c r="T199" s="141"/>
      <c r="U199" s="122"/>
      <c r="V199" s="122"/>
      <c r="W199" s="119"/>
      <c r="X199" s="141"/>
      <c r="Y199" s="122"/>
      <c r="Z199" s="122"/>
      <c r="AA199" s="119"/>
      <c r="AB199" s="114"/>
      <c r="AC199" s="113"/>
      <c r="AD199" s="113"/>
      <c r="AE199" s="111"/>
      <c r="AF199" s="114"/>
      <c r="AG199" s="113"/>
      <c r="AH199" s="113"/>
      <c r="AI199" s="111"/>
      <c r="AJ199" s="114"/>
      <c r="AK199" s="113"/>
      <c r="AL199" s="113"/>
      <c r="AM199" s="111"/>
      <c r="AN199" s="114"/>
      <c r="AO199" s="113"/>
      <c r="AP199" s="113"/>
      <c r="AQ199" s="111"/>
    </row>
    <row r="200" spans="1:43" s="2" customFormat="1" ht="18" customHeight="1">
      <c r="A200" s="50" t="s">
        <v>14</v>
      </c>
      <c r="B200" s="433"/>
      <c r="C200" s="518"/>
      <c r="D200" s="117"/>
      <c r="E200" s="116"/>
      <c r="F200" s="51"/>
      <c r="G200" s="47">
        <f t="shared" si="10"/>
        <v>0</v>
      </c>
      <c r="H200" s="48"/>
      <c r="I200" s="48"/>
      <c r="J200" s="48"/>
      <c r="K200" s="48"/>
      <c r="L200" s="112"/>
      <c r="M200" s="113"/>
      <c r="N200" s="113"/>
      <c r="O200" s="111"/>
      <c r="P200" s="114"/>
      <c r="Q200" s="113"/>
      <c r="R200" s="113"/>
      <c r="S200" s="111"/>
      <c r="T200" s="114"/>
      <c r="U200" s="113"/>
      <c r="V200" s="113"/>
      <c r="W200" s="111"/>
      <c r="X200" s="114"/>
      <c r="Y200" s="113"/>
      <c r="Z200" s="113"/>
      <c r="AA200" s="111"/>
      <c r="AB200" s="114"/>
      <c r="AC200" s="113"/>
      <c r="AD200" s="113"/>
      <c r="AE200" s="111"/>
      <c r="AF200" s="114"/>
      <c r="AG200" s="113"/>
      <c r="AH200" s="113"/>
      <c r="AI200" s="111"/>
      <c r="AJ200" s="114"/>
      <c r="AK200" s="113"/>
      <c r="AL200" s="113"/>
      <c r="AM200" s="111"/>
      <c r="AN200" s="114"/>
      <c r="AO200" s="113"/>
      <c r="AP200" s="113"/>
      <c r="AQ200" s="111"/>
    </row>
    <row r="201" spans="1:43" s="2" customFormat="1" ht="18" customHeight="1">
      <c r="A201" s="50" t="s">
        <v>15</v>
      </c>
      <c r="B201" s="433"/>
      <c r="C201" s="434"/>
      <c r="D201" s="147"/>
      <c r="E201" s="148"/>
      <c r="F201" s="52"/>
      <c r="G201" s="47">
        <f t="shared" si="10"/>
        <v>0</v>
      </c>
      <c r="H201" s="42"/>
      <c r="I201" s="42"/>
      <c r="J201" s="42"/>
      <c r="K201" s="42"/>
      <c r="L201" s="146"/>
      <c r="M201" s="113"/>
      <c r="N201" s="113"/>
      <c r="O201" s="119"/>
      <c r="P201" s="114"/>
      <c r="Q201" s="113"/>
      <c r="R201" s="113"/>
      <c r="S201" s="119"/>
      <c r="T201" s="114"/>
      <c r="U201" s="113"/>
      <c r="V201" s="113"/>
      <c r="W201" s="119"/>
      <c r="X201" s="114"/>
      <c r="Y201" s="113"/>
      <c r="Z201" s="113"/>
      <c r="AA201" s="119"/>
      <c r="AB201" s="114"/>
      <c r="AC201" s="113"/>
      <c r="AD201" s="113"/>
      <c r="AE201" s="119"/>
      <c r="AF201" s="114"/>
      <c r="AG201" s="113"/>
      <c r="AH201" s="113"/>
      <c r="AI201" s="119"/>
      <c r="AJ201" s="114"/>
      <c r="AK201" s="113"/>
      <c r="AL201" s="113"/>
      <c r="AM201" s="119"/>
      <c r="AN201" s="114"/>
      <c r="AO201" s="113"/>
      <c r="AP201" s="113"/>
      <c r="AQ201" s="119"/>
    </row>
    <row r="202" spans="1:43" s="2" customFormat="1" ht="18" customHeight="1">
      <c r="A202" s="50" t="s">
        <v>16</v>
      </c>
      <c r="B202" s="433"/>
      <c r="C202" s="434"/>
      <c r="D202" s="53"/>
      <c r="E202" s="49"/>
      <c r="F202" s="51"/>
      <c r="G202" s="47">
        <f t="shared" si="10"/>
        <v>0</v>
      </c>
      <c r="H202" s="48"/>
      <c r="I202" s="48"/>
      <c r="J202" s="48"/>
      <c r="K202" s="48"/>
      <c r="L202" s="112"/>
      <c r="M202" s="113"/>
      <c r="N202" s="113"/>
      <c r="O202" s="111"/>
      <c r="P202" s="114"/>
      <c r="Q202" s="113"/>
      <c r="R202" s="113"/>
      <c r="S202" s="111"/>
      <c r="T202" s="114"/>
      <c r="U202" s="113"/>
      <c r="V202" s="113"/>
      <c r="W202" s="111"/>
      <c r="X202" s="114"/>
      <c r="Y202" s="113"/>
      <c r="Z202" s="113"/>
      <c r="AA202" s="111"/>
      <c r="AB202" s="114"/>
      <c r="AC202" s="113"/>
      <c r="AD202" s="113"/>
      <c r="AE202" s="111"/>
      <c r="AF202" s="114"/>
      <c r="AG202" s="113"/>
      <c r="AH202" s="113"/>
      <c r="AI202" s="111"/>
      <c r="AJ202" s="114"/>
      <c r="AK202" s="113"/>
      <c r="AL202" s="113"/>
      <c r="AM202" s="111"/>
      <c r="AN202" s="114"/>
      <c r="AO202" s="113"/>
      <c r="AP202" s="113"/>
      <c r="AQ202" s="111"/>
    </row>
    <row r="203" spans="1:43" s="2" customFormat="1" ht="18" customHeight="1">
      <c r="A203" s="50" t="s">
        <v>17</v>
      </c>
      <c r="B203" s="433"/>
      <c r="C203" s="434"/>
      <c r="D203" s="53"/>
      <c r="E203" s="49"/>
      <c r="F203" s="51"/>
      <c r="G203" s="47">
        <f t="shared" si="10"/>
        <v>0</v>
      </c>
      <c r="H203" s="48"/>
      <c r="I203" s="48"/>
      <c r="J203" s="48"/>
      <c r="K203" s="48"/>
      <c r="L203" s="112"/>
      <c r="M203" s="113"/>
      <c r="N203" s="113"/>
      <c r="O203" s="111"/>
      <c r="P203" s="114"/>
      <c r="Q203" s="113"/>
      <c r="R203" s="113"/>
      <c r="S203" s="111"/>
      <c r="T203" s="114"/>
      <c r="U203" s="113"/>
      <c r="V203" s="113"/>
      <c r="W203" s="111"/>
      <c r="X203" s="114"/>
      <c r="Y203" s="113"/>
      <c r="Z203" s="113"/>
      <c r="AA203" s="111"/>
      <c r="AB203" s="114"/>
      <c r="AC203" s="113"/>
      <c r="AD203" s="113"/>
      <c r="AE203" s="111"/>
      <c r="AF203" s="114"/>
      <c r="AG203" s="113"/>
      <c r="AH203" s="113"/>
      <c r="AI203" s="111"/>
      <c r="AJ203" s="114"/>
      <c r="AK203" s="113"/>
      <c r="AL203" s="113"/>
      <c r="AM203" s="111"/>
      <c r="AN203" s="114"/>
      <c r="AO203" s="113"/>
      <c r="AP203" s="113"/>
      <c r="AQ203" s="111"/>
    </row>
    <row r="204" spans="1:43" s="2" customFormat="1" ht="18" customHeight="1">
      <c r="A204" s="50" t="s">
        <v>29</v>
      </c>
      <c r="B204" s="433"/>
      <c r="C204" s="434"/>
      <c r="D204" s="53"/>
      <c r="E204" s="49"/>
      <c r="F204" s="51"/>
      <c r="G204" s="47">
        <f t="shared" si="10"/>
        <v>0</v>
      </c>
      <c r="H204" s="48"/>
      <c r="I204" s="48"/>
      <c r="J204" s="48"/>
      <c r="K204" s="48"/>
      <c r="L204" s="112"/>
      <c r="M204" s="113"/>
      <c r="N204" s="113"/>
      <c r="O204" s="111"/>
      <c r="P204" s="114"/>
      <c r="Q204" s="113"/>
      <c r="R204" s="113"/>
      <c r="S204" s="111"/>
      <c r="T204" s="114"/>
      <c r="U204" s="113"/>
      <c r="V204" s="113"/>
      <c r="W204" s="111"/>
      <c r="X204" s="114"/>
      <c r="Y204" s="113"/>
      <c r="Z204" s="113"/>
      <c r="AA204" s="111"/>
      <c r="AB204" s="114"/>
      <c r="AC204" s="113"/>
      <c r="AD204" s="113"/>
      <c r="AE204" s="111"/>
      <c r="AF204" s="114"/>
      <c r="AG204" s="113"/>
      <c r="AH204" s="113"/>
      <c r="AI204" s="111"/>
      <c r="AJ204" s="114"/>
      <c r="AK204" s="113"/>
      <c r="AL204" s="113"/>
      <c r="AM204" s="111"/>
      <c r="AN204" s="114"/>
      <c r="AO204" s="113"/>
      <c r="AP204" s="113"/>
      <c r="AQ204" s="111"/>
    </row>
    <row r="205" spans="1:43" s="2" customFormat="1" ht="18" customHeight="1">
      <c r="A205" s="50" t="s">
        <v>30</v>
      </c>
      <c r="B205" s="433"/>
      <c r="C205" s="434"/>
      <c r="D205" s="149"/>
      <c r="E205" s="118"/>
      <c r="F205" s="111"/>
      <c r="G205" s="47">
        <f t="shared" si="10"/>
        <v>0</v>
      </c>
      <c r="H205" s="48"/>
      <c r="I205" s="48"/>
      <c r="J205" s="48"/>
      <c r="K205" s="48"/>
      <c r="L205" s="112"/>
      <c r="M205" s="113"/>
      <c r="N205" s="113"/>
      <c r="O205" s="111"/>
      <c r="P205" s="114"/>
      <c r="Q205" s="113"/>
      <c r="R205" s="113"/>
      <c r="S205" s="111"/>
      <c r="T205" s="114"/>
      <c r="U205" s="113"/>
      <c r="V205" s="113"/>
      <c r="W205" s="111"/>
      <c r="X205" s="114"/>
      <c r="Y205" s="113"/>
      <c r="Z205" s="113"/>
      <c r="AA205" s="111"/>
      <c r="AB205" s="114"/>
      <c r="AC205" s="113"/>
      <c r="AD205" s="113"/>
      <c r="AE205" s="111"/>
      <c r="AF205" s="114"/>
      <c r="AG205" s="113"/>
      <c r="AH205" s="113"/>
      <c r="AI205" s="111"/>
      <c r="AJ205" s="114"/>
      <c r="AK205" s="113"/>
      <c r="AL205" s="113"/>
      <c r="AM205" s="111"/>
      <c r="AN205" s="114"/>
      <c r="AO205" s="113"/>
      <c r="AP205" s="113"/>
      <c r="AQ205" s="111"/>
    </row>
    <row r="206" spans="1:43" s="2" customFormat="1" ht="18" customHeight="1">
      <c r="A206" s="50" t="s">
        <v>31</v>
      </c>
      <c r="B206" s="433"/>
      <c r="C206" s="434"/>
      <c r="D206" s="117"/>
      <c r="E206" s="118"/>
      <c r="F206" s="51"/>
      <c r="G206" s="47">
        <f t="shared" si="10"/>
        <v>0</v>
      </c>
      <c r="H206" s="48"/>
      <c r="I206" s="48"/>
      <c r="J206" s="48"/>
      <c r="K206" s="48"/>
      <c r="L206" s="112"/>
      <c r="M206" s="113"/>
      <c r="N206" s="113"/>
      <c r="O206" s="111"/>
      <c r="P206" s="114"/>
      <c r="Q206" s="113"/>
      <c r="R206" s="113"/>
      <c r="S206" s="111"/>
      <c r="T206" s="114"/>
      <c r="U206" s="113"/>
      <c r="V206" s="113"/>
      <c r="W206" s="111"/>
      <c r="X206" s="114"/>
      <c r="Y206" s="113"/>
      <c r="Z206" s="113"/>
      <c r="AA206" s="111"/>
      <c r="AB206" s="114"/>
      <c r="AC206" s="113"/>
      <c r="AD206" s="113"/>
      <c r="AE206" s="111"/>
      <c r="AF206" s="114"/>
      <c r="AG206" s="113"/>
      <c r="AH206" s="113"/>
      <c r="AI206" s="111"/>
      <c r="AJ206" s="114"/>
      <c r="AK206" s="113"/>
      <c r="AL206" s="113"/>
      <c r="AM206" s="111"/>
      <c r="AN206" s="114"/>
      <c r="AO206" s="113"/>
      <c r="AP206" s="113"/>
      <c r="AQ206" s="111"/>
    </row>
    <row r="207" spans="1:43" s="2" customFormat="1" ht="18" customHeight="1">
      <c r="A207" s="50" t="s">
        <v>32</v>
      </c>
      <c r="B207" s="433"/>
      <c r="C207" s="434"/>
      <c r="D207" s="117"/>
      <c r="E207" s="118"/>
      <c r="F207" s="51"/>
      <c r="G207" s="47">
        <f t="shared" si="10"/>
        <v>0</v>
      </c>
      <c r="H207" s="48"/>
      <c r="I207" s="48"/>
      <c r="J207" s="48"/>
      <c r="K207" s="48"/>
      <c r="L207" s="112"/>
      <c r="M207" s="113"/>
      <c r="N207" s="113"/>
      <c r="O207" s="111"/>
      <c r="P207" s="114"/>
      <c r="Q207" s="113"/>
      <c r="R207" s="113"/>
      <c r="S207" s="111"/>
      <c r="T207" s="114"/>
      <c r="U207" s="113"/>
      <c r="V207" s="113"/>
      <c r="W207" s="111"/>
      <c r="X207" s="114"/>
      <c r="Y207" s="113"/>
      <c r="Z207" s="113"/>
      <c r="AA207" s="111"/>
      <c r="AB207" s="114"/>
      <c r="AC207" s="113"/>
      <c r="AD207" s="113"/>
      <c r="AE207" s="111"/>
      <c r="AF207" s="114"/>
      <c r="AG207" s="113"/>
      <c r="AH207" s="113"/>
      <c r="AI207" s="111"/>
      <c r="AJ207" s="114"/>
      <c r="AK207" s="113"/>
      <c r="AL207" s="113"/>
      <c r="AM207" s="111"/>
      <c r="AN207" s="114"/>
      <c r="AO207" s="113"/>
      <c r="AP207" s="113"/>
      <c r="AQ207" s="111"/>
    </row>
    <row r="208" spans="1:43" s="2" customFormat="1" ht="18" customHeight="1">
      <c r="A208" s="50" t="s">
        <v>33</v>
      </c>
      <c r="B208" s="433"/>
      <c r="C208" s="434"/>
      <c r="D208" s="117"/>
      <c r="E208" s="118"/>
      <c r="F208" s="51"/>
      <c r="G208" s="47">
        <f t="shared" si="10"/>
        <v>0</v>
      </c>
      <c r="H208" s="48"/>
      <c r="I208" s="48"/>
      <c r="J208" s="48"/>
      <c r="K208" s="48"/>
      <c r="L208" s="112"/>
      <c r="M208" s="113"/>
      <c r="N208" s="113"/>
      <c r="O208" s="111"/>
      <c r="P208" s="114"/>
      <c r="Q208" s="113"/>
      <c r="R208" s="113"/>
      <c r="S208" s="111"/>
      <c r="T208" s="114"/>
      <c r="U208" s="113"/>
      <c r="V208" s="113"/>
      <c r="W208" s="111"/>
      <c r="X208" s="114"/>
      <c r="Y208" s="113"/>
      <c r="Z208" s="113"/>
      <c r="AA208" s="111"/>
      <c r="AB208" s="114"/>
      <c r="AC208" s="113"/>
      <c r="AD208" s="113"/>
      <c r="AE208" s="111"/>
      <c r="AF208" s="114"/>
      <c r="AG208" s="113"/>
      <c r="AH208" s="113"/>
      <c r="AI208" s="111"/>
      <c r="AJ208" s="114"/>
      <c r="AK208" s="113"/>
      <c r="AL208" s="113"/>
      <c r="AM208" s="111"/>
      <c r="AN208" s="114"/>
      <c r="AO208" s="113"/>
      <c r="AP208" s="113"/>
      <c r="AQ208" s="111"/>
    </row>
    <row r="209" spans="1:45" s="2" customFormat="1" ht="18" customHeight="1" thickBot="1">
      <c r="A209" s="50" t="s">
        <v>66</v>
      </c>
      <c r="B209" s="443"/>
      <c r="C209" s="444"/>
      <c r="D209" s="115"/>
      <c r="E209" s="122"/>
      <c r="F209" s="119"/>
      <c r="G209" s="150">
        <f t="shared" si="10"/>
        <v>0</v>
      </c>
      <c r="H209" s="48"/>
      <c r="I209" s="151"/>
      <c r="J209" s="151"/>
      <c r="K209" s="151"/>
      <c r="L209" s="142"/>
      <c r="M209" s="143"/>
      <c r="N209" s="143"/>
      <c r="O209" s="123"/>
      <c r="P209" s="144"/>
      <c r="Q209" s="143"/>
      <c r="R209" s="143"/>
      <c r="S209" s="123"/>
      <c r="T209" s="144"/>
      <c r="U209" s="143"/>
      <c r="V209" s="143"/>
      <c r="W209" s="123"/>
      <c r="X209" s="144"/>
      <c r="Y209" s="143"/>
      <c r="Z209" s="143"/>
      <c r="AA209" s="123"/>
      <c r="AB209" s="144"/>
      <c r="AC209" s="143"/>
      <c r="AD209" s="143"/>
      <c r="AE209" s="123"/>
      <c r="AF209" s="144"/>
      <c r="AG209" s="143"/>
      <c r="AH209" s="143"/>
      <c r="AI209" s="123"/>
      <c r="AJ209" s="144"/>
      <c r="AK209" s="143"/>
      <c r="AL209" s="143"/>
      <c r="AM209" s="123"/>
      <c r="AN209" s="144"/>
      <c r="AO209" s="143"/>
      <c r="AP209" s="143"/>
      <c r="AQ209" s="123"/>
    </row>
    <row r="210" spans="1:45" s="2" customFormat="1" ht="13.8" thickTop="1">
      <c r="A210" s="60"/>
      <c r="B210" s="445" t="s">
        <v>18</v>
      </c>
      <c r="C210" s="446"/>
      <c r="D210" s="449">
        <f t="shared" ref="D210:AQ210" si="11">SUM(D199:D209)</f>
        <v>0</v>
      </c>
      <c r="E210" s="451">
        <f t="shared" si="11"/>
        <v>0</v>
      </c>
      <c r="F210" s="453">
        <f t="shared" si="11"/>
        <v>0</v>
      </c>
      <c r="G210" s="455">
        <f t="shared" si="11"/>
        <v>0</v>
      </c>
      <c r="H210" s="451">
        <f t="shared" si="11"/>
        <v>0</v>
      </c>
      <c r="I210" s="451">
        <f t="shared" si="11"/>
        <v>0</v>
      </c>
      <c r="J210" s="451">
        <f t="shared" si="11"/>
        <v>0</v>
      </c>
      <c r="K210" s="453">
        <f t="shared" si="11"/>
        <v>0</v>
      </c>
      <c r="L210" s="61">
        <f t="shared" si="11"/>
        <v>0</v>
      </c>
      <c r="M210" s="62">
        <f t="shared" si="11"/>
        <v>0</v>
      </c>
      <c r="N210" s="62">
        <f t="shared" si="11"/>
        <v>0</v>
      </c>
      <c r="O210" s="64">
        <f t="shared" si="11"/>
        <v>0</v>
      </c>
      <c r="P210" s="61">
        <f t="shared" si="11"/>
        <v>0</v>
      </c>
      <c r="Q210" s="62">
        <f t="shared" si="11"/>
        <v>0</v>
      </c>
      <c r="R210" s="62">
        <f t="shared" si="11"/>
        <v>0</v>
      </c>
      <c r="S210" s="64">
        <f t="shared" si="11"/>
        <v>0</v>
      </c>
      <c r="T210" s="61">
        <f>SUM(T199:T209)</f>
        <v>0</v>
      </c>
      <c r="U210" s="62">
        <f>SUM(U199:U209)</f>
        <v>0</v>
      </c>
      <c r="V210" s="62">
        <f>SUM(V199:V209)</f>
        <v>0</v>
      </c>
      <c r="W210" s="64">
        <f>SUM(W199:W209)</f>
        <v>0</v>
      </c>
      <c r="X210" s="61">
        <f t="shared" si="11"/>
        <v>0</v>
      </c>
      <c r="Y210" s="62">
        <f t="shared" si="11"/>
        <v>0</v>
      </c>
      <c r="Z210" s="62">
        <f t="shared" si="11"/>
        <v>0</v>
      </c>
      <c r="AA210" s="64">
        <f t="shared" si="11"/>
        <v>0</v>
      </c>
      <c r="AB210" s="61">
        <f t="shared" si="11"/>
        <v>0</v>
      </c>
      <c r="AC210" s="62">
        <f t="shared" si="11"/>
        <v>0</v>
      </c>
      <c r="AD210" s="62">
        <f t="shared" si="11"/>
        <v>0</v>
      </c>
      <c r="AE210" s="64">
        <f t="shared" si="11"/>
        <v>0</v>
      </c>
      <c r="AF210" s="61">
        <f t="shared" si="11"/>
        <v>0</v>
      </c>
      <c r="AG210" s="62">
        <f t="shared" si="11"/>
        <v>0</v>
      </c>
      <c r="AH210" s="62">
        <f t="shared" si="11"/>
        <v>0</v>
      </c>
      <c r="AI210" s="64">
        <f t="shared" si="11"/>
        <v>0</v>
      </c>
      <c r="AJ210" s="61">
        <f t="shared" si="11"/>
        <v>0</v>
      </c>
      <c r="AK210" s="62">
        <f t="shared" si="11"/>
        <v>0</v>
      </c>
      <c r="AL210" s="62">
        <f t="shared" si="11"/>
        <v>0</v>
      </c>
      <c r="AM210" s="64">
        <f t="shared" si="11"/>
        <v>0</v>
      </c>
      <c r="AN210" s="61">
        <f t="shared" si="11"/>
        <v>0</v>
      </c>
      <c r="AO210" s="62">
        <f t="shared" si="11"/>
        <v>0</v>
      </c>
      <c r="AP210" s="62">
        <f t="shared" si="11"/>
        <v>0</v>
      </c>
      <c r="AQ210" s="64">
        <f t="shared" si="11"/>
        <v>0</v>
      </c>
    </row>
    <row r="211" spans="1:45" s="2" customFormat="1" ht="13.8" thickBot="1">
      <c r="A211" s="66"/>
      <c r="B211" s="447"/>
      <c r="C211" s="448"/>
      <c r="D211" s="450"/>
      <c r="E211" s="452"/>
      <c r="F211" s="454"/>
      <c r="G211" s="509"/>
      <c r="H211" s="510"/>
      <c r="I211" s="510"/>
      <c r="J211" s="510"/>
      <c r="K211" s="511"/>
      <c r="L211" s="457">
        <f>SUM(L210:O210)</f>
        <v>0</v>
      </c>
      <c r="M211" s="458"/>
      <c r="N211" s="458"/>
      <c r="O211" s="459"/>
      <c r="P211" s="457">
        <f>SUM(P210:S210)</f>
        <v>0</v>
      </c>
      <c r="Q211" s="458"/>
      <c r="R211" s="458"/>
      <c r="S211" s="459"/>
      <c r="T211" s="457">
        <f>SUM(T210:W210)</f>
        <v>0</v>
      </c>
      <c r="U211" s="458"/>
      <c r="V211" s="458"/>
      <c r="W211" s="459"/>
      <c r="X211" s="457">
        <f>SUM(X210:AA210)</f>
        <v>0</v>
      </c>
      <c r="Y211" s="458"/>
      <c r="Z211" s="458"/>
      <c r="AA211" s="459"/>
      <c r="AB211" s="457">
        <f>SUM(AB210:AE210)</f>
        <v>0</v>
      </c>
      <c r="AC211" s="458"/>
      <c r="AD211" s="458"/>
      <c r="AE211" s="459"/>
      <c r="AF211" s="457">
        <f>SUM(AF210:AI210)</f>
        <v>0</v>
      </c>
      <c r="AG211" s="458"/>
      <c r="AH211" s="458"/>
      <c r="AI211" s="459"/>
      <c r="AJ211" s="457">
        <f>SUM(AJ210:AM210)</f>
        <v>0</v>
      </c>
      <c r="AK211" s="458"/>
      <c r="AL211" s="458"/>
      <c r="AM211" s="459"/>
      <c r="AN211" s="457">
        <f>SUM(AN210:AQ210)</f>
        <v>0</v>
      </c>
      <c r="AO211" s="458"/>
      <c r="AP211" s="458"/>
      <c r="AQ211" s="459"/>
    </row>
    <row r="212" spans="1:45" s="2" customFormat="1">
      <c r="A212" s="460" t="s">
        <v>92</v>
      </c>
      <c r="B212" s="461"/>
      <c r="C212" s="462"/>
      <c r="D212" s="463" t="s">
        <v>7</v>
      </c>
      <c r="E212" s="439" t="s">
        <v>8</v>
      </c>
      <c r="F212" s="387" t="s">
        <v>39</v>
      </c>
      <c r="G212" s="428" t="s">
        <v>5</v>
      </c>
      <c r="H212" s="372" t="s">
        <v>9</v>
      </c>
      <c r="I212" s="372" t="s">
        <v>10</v>
      </c>
      <c r="J212" s="372" t="s">
        <v>80</v>
      </c>
      <c r="K212" s="374" t="s">
        <v>37</v>
      </c>
      <c r="L212" s="430" t="s">
        <v>110</v>
      </c>
      <c r="M212" s="431"/>
      <c r="N212" s="431"/>
      <c r="O212" s="432"/>
      <c r="P212" s="430" t="s">
        <v>111</v>
      </c>
      <c r="Q212" s="431"/>
      <c r="R212" s="431"/>
      <c r="S212" s="432"/>
      <c r="T212" s="430" t="s">
        <v>112</v>
      </c>
      <c r="U212" s="431"/>
      <c r="V212" s="431"/>
      <c r="W212" s="432"/>
      <c r="X212" s="430" t="s">
        <v>113</v>
      </c>
      <c r="Y212" s="431"/>
      <c r="Z212" s="431"/>
      <c r="AA212" s="432"/>
      <c r="AB212" s="430" t="s">
        <v>114</v>
      </c>
      <c r="AC212" s="431"/>
      <c r="AD212" s="431"/>
      <c r="AE212" s="432"/>
      <c r="AF212" s="430" t="s">
        <v>115</v>
      </c>
      <c r="AG212" s="431"/>
      <c r="AH212" s="431"/>
      <c r="AI212" s="432"/>
      <c r="AJ212" s="430" t="s">
        <v>116</v>
      </c>
      <c r="AK212" s="431"/>
      <c r="AL212" s="431"/>
      <c r="AM212" s="432"/>
      <c r="AN212" s="430" t="s">
        <v>117</v>
      </c>
      <c r="AO212" s="431"/>
      <c r="AP212" s="431"/>
      <c r="AQ212" s="432"/>
    </row>
    <row r="213" spans="1:45" s="2" customFormat="1">
      <c r="A213" s="460"/>
      <c r="B213" s="461"/>
      <c r="C213" s="462"/>
      <c r="D213" s="383"/>
      <c r="E213" s="439"/>
      <c r="F213" s="440"/>
      <c r="G213" s="428"/>
      <c r="H213" s="372"/>
      <c r="I213" s="372"/>
      <c r="J213" s="372"/>
      <c r="K213" s="374"/>
      <c r="L213" s="379" t="s">
        <v>9</v>
      </c>
      <c r="M213" s="381" t="s">
        <v>10</v>
      </c>
      <c r="N213" s="385" t="s">
        <v>11</v>
      </c>
      <c r="O213" s="387" t="s">
        <v>81</v>
      </c>
      <c r="P213" s="379" t="s">
        <v>9</v>
      </c>
      <c r="Q213" s="381" t="s">
        <v>10</v>
      </c>
      <c r="R213" s="385" t="s">
        <v>11</v>
      </c>
      <c r="S213" s="387" t="s">
        <v>81</v>
      </c>
      <c r="T213" s="379" t="s">
        <v>9</v>
      </c>
      <c r="U213" s="381" t="s">
        <v>10</v>
      </c>
      <c r="V213" s="385" t="s">
        <v>11</v>
      </c>
      <c r="W213" s="387" t="s">
        <v>81</v>
      </c>
      <c r="X213" s="379" t="s">
        <v>9</v>
      </c>
      <c r="Y213" s="381" t="s">
        <v>10</v>
      </c>
      <c r="Z213" s="385" t="s">
        <v>11</v>
      </c>
      <c r="AA213" s="387" t="s">
        <v>81</v>
      </c>
      <c r="AB213" s="379" t="s">
        <v>9</v>
      </c>
      <c r="AC213" s="381" t="s">
        <v>10</v>
      </c>
      <c r="AD213" s="385" t="s">
        <v>11</v>
      </c>
      <c r="AE213" s="387" t="s">
        <v>81</v>
      </c>
      <c r="AF213" s="379" t="s">
        <v>9</v>
      </c>
      <c r="AG213" s="381" t="s">
        <v>10</v>
      </c>
      <c r="AH213" s="385" t="s">
        <v>11</v>
      </c>
      <c r="AI213" s="387" t="s">
        <v>81</v>
      </c>
      <c r="AJ213" s="379" t="s">
        <v>9</v>
      </c>
      <c r="AK213" s="381" t="s">
        <v>10</v>
      </c>
      <c r="AL213" s="385" t="s">
        <v>11</v>
      </c>
      <c r="AM213" s="387" t="s">
        <v>81</v>
      </c>
      <c r="AN213" s="379" t="s">
        <v>9</v>
      </c>
      <c r="AO213" s="381" t="s">
        <v>10</v>
      </c>
      <c r="AP213" s="385" t="s">
        <v>11</v>
      </c>
      <c r="AQ213" s="387" t="s">
        <v>81</v>
      </c>
    </row>
    <row r="214" spans="1:45" s="2" customFormat="1" ht="13.8" thickBot="1">
      <c r="A214" s="460"/>
      <c r="B214" s="461"/>
      <c r="C214" s="462"/>
      <c r="D214" s="384"/>
      <c r="E214" s="386"/>
      <c r="F214" s="388"/>
      <c r="G214" s="429"/>
      <c r="H214" s="373"/>
      <c r="I214" s="373"/>
      <c r="J214" s="373"/>
      <c r="K214" s="375"/>
      <c r="L214" s="380"/>
      <c r="M214" s="382"/>
      <c r="N214" s="386"/>
      <c r="O214" s="388"/>
      <c r="P214" s="380"/>
      <c r="Q214" s="382"/>
      <c r="R214" s="386"/>
      <c r="S214" s="388"/>
      <c r="T214" s="380"/>
      <c r="U214" s="382"/>
      <c r="V214" s="386"/>
      <c r="W214" s="388"/>
      <c r="X214" s="380"/>
      <c r="Y214" s="382"/>
      <c r="Z214" s="386"/>
      <c r="AA214" s="388"/>
      <c r="AB214" s="380"/>
      <c r="AC214" s="382"/>
      <c r="AD214" s="386"/>
      <c r="AE214" s="388"/>
      <c r="AF214" s="380"/>
      <c r="AG214" s="382"/>
      <c r="AH214" s="386"/>
      <c r="AI214" s="388"/>
      <c r="AJ214" s="380"/>
      <c r="AK214" s="382"/>
      <c r="AL214" s="386"/>
      <c r="AM214" s="388"/>
      <c r="AN214" s="380"/>
      <c r="AO214" s="382"/>
      <c r="AP214" s="386"/>
      <c r="AQ214" s="388"/>
    </row>
    <row r="215" spans="1:45" s="2" customFormat="1" ht="12.75" customHeight="1">
      <c r="A215" s="460"/>
      <c r="B215" s="461"/>
      <c r="C215" s="462"/>
      <c r="D215" s="465">
        <f t="shared" ref="D215:K215" si="12">SUM(D66+D114+D210+D162)</f>
        <v>0</v>
      </c>
      <c r="E215" s="467">
        <f t="shared" si="12"/>
        <v>0</v>
      </c>
      <c r="F215" s="469">
        <f t="shared" si="12"/>
        <v>0</v>
      </c>
      <c r="G215" s="471">
        <f t="shared" si="12"/>
        <v>0</v>
      </c>
      <c r="H215" s="467">
        <f t="shared" si="12"/>
        <v>0</v>
      </c>
      <c r="I215" s="467">
        <f t="shared" si="12"/>
        <v>0</v>
      </c>
      <c r="J215" s="467">
        <f t="shared" si="12"/>
        <v>0</v>
      </c>
      <c r="K215" s="528">
        <f t="shared" si="12"/>
        <v>0</v>
      </c>
      <c r="L215" s="67">
        <f t="shared" ref="L215:AE215" si="13">SUM(L66+L162+L210+L114)</f>
        <v>0</v>
      </c>
      <c r="M215" s="68">
        <f t="shared" si="13"/>
        <v>0</v>
      </c>
      <c r="N215" s="68">
        <f t="shared" si="13"/>
        <v>0</v>
      </c>
      <c r="O215" s="69">
        <f t="shared" si="13"/>
        <v>0</v>
      </c>
      <c r="P215" s="67">
        <f t="shared" si="13"/>
        <v>0</v>
      </c>
      <c r="Q215" s="68">
        <f t="shared" si="13"/>
        <v>0</v>
      </c>
      <c r="R215" s="68">
        <f t="shared" si="13"/>
        <v>0</v>
      </c>
      <c r="S215" s="70">
        <f t="shared" si="13"/>
        <v>0</v>
      </c>
      <c r="T215" s="71">
        <f t="shared" si="13"/>
        <v>0</v>
      </c>
      <c r="U215" s="68">
        <f t="shared" si="13"/>
        <v>0</v>
      </c>
      <c r="V215" s="68">
        <f t="shared" si="13"/>
        <v>0</v>
      </c>
      <c r="W215" s="70">
        <f t="shared" si="13"/>
        <v>0</v>
      </c>
      <c r="X215" s="71">
        <f t="shared" si="13"/>
        <v>0</v>
      </c>
      <c r="Y215" s="68">
        <f t="shared" si="13"/>
        <v>0</v>
      </c>
      <c r="Z215" s="68">
        <f t="shared" si="13"/>
        <v>0</v>
      </c>
      <c r="AA215" s="69">
        <f t="shared" si="13"/>
        <v>0</v>
      </c>
      <c r="AB215" s="67">
        <f t="shared" si="13"/>
        <v>0</v>
      </c>
      <c r="AC215" s="68">
        <f t="shared" si="13"/>
        <v>0</v>
      </c>
      <c r="AD215" s="68">
        <f t="shared" si="13"/>
        <v>0</v>
      </c>
      <c r="AE215" s="70">
        <f t="shared" si="13"/>
        <v>0</v>
      </c>
      <c r="AF215" s="71">
        <f t="shared" ref="AF215:AQ215" si="14">SUM(AF66+AF162+AF210+AF114)</f>
        <v>0</v>
      </c>
      <c r="AG215" s="68">
        <f t="shared" si="14"/>
        <v>0</v>
      </c>
      <c r="AH215" s="68">
        <f t="shared" si="14"/>
        <v>0</v>
      </c>
      <c r="AI215" s="69">
        <f t="shared" si="14"/>
        <v>0</v>
      </c>
      <c r="AJ215" s="67">
        <f t="shared" si="14"/>
        <v>0</v>
      </c>
      <c r="AK215" s="68">
        <f t="shared" si="14"/>
        <v>0</v>
      </c>
      <c r="AL215" s="68">
        <f t="shared" si="14"/>
        <v>0</v>
      </c>
      <c r="AM215" s="70">
        <f t="shared" si="14"/>
        <v>0</v>
      </c>
      <c r="AN215" s="67">
        <f t="shared" si="14"/>
        <v>0</v>
      </c>
      <c r="AO215" s="68">
        <f t="shared" si="14"/>
        <v>0</v>
      </c>
      <c r="AP215" s="68">
        <f t="shared" si="14"/>
        <v>0</v>
      </c>
      <c r="AQ215" s="70">
        <f t="shared" si="14"/>
        <v>0</v>
      </c>
      <c r="AS215" s="2" t="s">
        <v>40</v>
      </c>
    </row>
    <row r="216" spans="1:45" s="2" customFormat="1" ht="13.5" customHeight="1" thickBot="1">
      <c r="A216" s="460"/>
      <c r="B216" s="461"/>
      <c r="C216" s="462"/>
      <c r="D216" s="466"/>
      <c r="E216" s="468"/>
      <c r="F216" s="470"/>
      <c r="G216" s="472"/>
      <c r="H216" s="468"/>
      <c r="I216" s="468"/>
      <c r="J216" s="468"/>
      <c r="K216" s="529"/>
      <c r="L216" s="473">
        <f>SUM(L215:O215)</f>
        <v>0</v>
      </c>
      <c r="M216" s="474"/>
      <c r="N216" s="474"/>
      <c r="O216" s="474"/>
      <c r="P216" s="473">
        <f>SUM(P215:S215)</f>
        <v>0</v>
      </c>
      <c r="Q216" s="474"/>
      <c r="R216" s="474"/>
      <c r="S216" s="474"/>
      <c r="T216" s="473">
        <f>SUM(T215:W215)</f>
        <v>0</v>
      </c>
      <c r="U216" s="474"/>
      <c r="V216" s="474"/>
      <c r="W216" s="474"/>
      <c r="X216" s="473">
        <f>SUM(X215:AA215)</f>
        <v>0</v>
      </c>
      <c r="Y216" s="474"/>
      <c r="Z216" s="474"/>
      <c r="AA216" s="474"/>
      <c r="AB216" s="473">
        <f>SUM(AB215:AE215)</f>
        <v>0</v>
      </c>
      <c r="AC216" s="474"/>
      <c r="AD216" s="474"/>
      <c r="AE216" s="474"/>
      <c r="AF216" s="473">
        <f>SUM(AF215:AI215)</f>
        <v>0</v>
      </c>
      <c r="AG216" s="474"/>
      <c r="AH216" s="474"/>
      <c r="AI216" s="474"/>
      <c r="AJ216" s="473">
        <f>SUM(AJ215:AM215)</f>
        <v>0</v>
      </c>
      <c r="AK216" s="474"/>
      <c r="AL216" s="474"/>
      <c r="AM216" s="474"/>
      <c r="AN216" s="473">
        <f>SUM(AN215:AQ215)</f>
        <v>0</v>
      </c>
      <c r="AO216" s="474"/>
      <c r="AP216" s="474"/>
      <c r="AQ216" s="475"/>
      <c r="AS216" s="2">
        <f>SUM(L216:AQ216)*15</f>
        <v>0</v>
      </c>
    </row>
    <row r="217" spans="1:45" s="2" customFormat="1">
      <c r="A217" s="460"/>
      <c r="B217" s="461"/>
      <c r="C217" s="462"/>
      <c r="D217" s="488" t="s">
        <v>19</v>
      </c>
      <c r="E217" s="401"/>
      <c r="F217" s="489"/>
      <c r="G217" s="479" t="s">
        <v>20</v>
      </c>
      <c r="H217" s="425"/>
      <c r="I217" s="425"/>
      <c r="J217" s="425"/>
      <c r="K217" s="426"/>
      <c r="L217" s="480"/>
      <c r="M217" s="481"/>
      <c r="N217" s="481"/>
      <c r="O217" s="482"/>
      <c r="P217" s="480"/>
      <c r="Q217" s="481"/>
      <c r="R217" s="481"/>
      <c r="S217" s="482"/>
      <c r="T217" s="480"/>
      <c r="U217" s="481"/>
      <c r="V217" s="481"/>
      <c r="W217" s="482"/>
      <c r="X217" s="480"/>
      <c r="Y217" s="481"/>
      <c r="Z217" s="481"/>
      <c r="AA217" s="482"/>
      <c r="AB217" s="480"/>
      <c r="AC217" s="481"/>
      <c r="AD217" s="481"/>
      <c r="AE217" s="482"/>
      <c r="AF217" s="480"/>
      <c r="AG217" s="481"/>
      <c r="AH217" s="481"/>
      <c r="AI217" s="482"/>
      <c r="AJ217" s="480"/>
      <c r="AK217" s="481"/>
      <c r="AL217" s="481"/>
      <c r="AM217" s="482"/>
      <c r="AN217" s="480"/>
      <c r="AO217" s="481"/>
      <c r="AP217" s="481"/>
      <c r="AQ217" s="482"/>
      <c r="AS217" s="2">
        <f>SUM(L217:AQ217)</f>
        <v>0</v>
      </c>
    </row>
    <row r="218" spans="1:45" s="2" customFormat="1">
      <c r="A218" s="460"/>
      <c r="B218" s="461"/>
      <c r="C218" s="462"/>
      <c r="D218" s="490"/>
      <c r="E218" s="404"/>
      <c r="F218" s="491"/>
      <c r="G218" s="495" t="s">
        <v>21</v>
      </c>
      <c r="H218" s="496"/>
      <c r="I218" s="496"/>
      <c r="J218" s="496"/>
      <c r="K218" s="497"/>
      <c r="L218" s="512"/>
      <c r="M218" s="513"/>
      <c r="N218" s="513"/>
      <c r="O218" s="514"/>
      <c r="P218" s="512"/>
      <c r="Q218" s="513"/>
      <c r="R218" s="513"/>
      <c r="S218" s="514"/>
      <c r="T218" s="512"/>
      <c r="U218" s="513"/>
      <c r="V218" s="513"/>
      <c r="W218" s="514"/>
      <c r="X218" s="512"/>
      <c r="Y218" s="513"/>
      <c r="Z218" s="513"/>
      <c r="AA218" s="514"/>
      <c r="AB218" s="512"/>
      <c r="AC218" s="513"/>
      <c r="AD218" s="513"/>
      <c r="AE218" s="514"/>
      <c r="AF218" s="512"/>
      <c r="AG218" s="513"/>
      <c r="AH218" s="513"/>
      <c r="AI218" s="514"/>
      <c r="AJ218" s="512"/>
      <c r="AK218" s="513"/>
      <c r="AL218" s="513"/>
      <c r="AM218" s="514"/>
      <c r="AN218" s="512"/>
      <c r="AO218" s="513"/>
      <c r="AP218" s="513"/>
      <c r="AQ218" s="514"/>
      <c r="AS218" s="2">
        <f>SUM(L218:AQ218)</f>
        <v>0</v>
      </c>
    </row>
    <row r="219" spans="1:45" s="2" customFormat="1" ht="13.8" thickBot="1">
      <c r="A219" s="460"/>
      <c r="B219" s="461"/>
      <c r="C219" s="462"/>
      <c r="D219" s="492"/>
      <c r="E219" s="493"/>
      <c r="F219" s="494"/>
      <c r="G219" s="495" t="s">
        <v>39</v>
      </c>
      <c r="H219" s="496"/>
      <c r="I219" s="496"/>
      <c r="J219" s="496"/>
      <c r="K219" s="497"/>
      <c r="L219" s="483"/>
      <c r="M219" s="483"/>
      <c r="N219" s="483"/>
      <c r="O219" s="483"/>
      <c r="P219" s="483"/>
      <c r="Q219" s="483"/>
      <c r="R219" s="483"/>
      <c r="S219" s="483"/>
      <c r="T219" s="483"/>
      <c r="U219" s="483"/>
      <c r="V219" s="483"/>
      <c r="W219" s="483"/>
      <c r="X219" s="483"/>
      <c r="Y219" s="483"/>
      <c r="Z219" s="483"/>
      <c r="AA219" s="483"/>
      <c r="AB219" s="483"/>
      <c r="AC219" s="483"/>
      <c r="AD219" s="483"/>
      <c r="AE219" s="483"/>
      <c r="AF219" s="483"/>
      <c r="AG219" s="483"/>
      <c r="AH219" s="483"/>
      <c r="AI219" s="483"/>
      <c r="AJ219" s="483"/>
      <c r="AK219" s="483"/>
      <c r="AL219" s="483"/>
      <c r="AM219" s="483"/>
      <c r="AN219" s="483"/>
      <c r="AO219" s="483"/>
      <c r="AP219" s="483"/>
      <c r="AQ219" s="483"/>
      <c r="AS219" s="2">
        <f>SUM(L219:AQ219)</f>
        <v>0</v>
      </c>
    </row>
    <row r="220" spans="1:45" s="2" customFormat="1" ht="13.8">
      <c r="A220" s="4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5"/>
      <c r="V220" s="72"/>
      <c r="W220" s="72"/>
      <c r="X220" s="72"/>
      <c r="Y220" s="5"/>
      <c r="Z220" s="72"/>
      <c r="AA220" s="72"/>
      <c r="AB220" s="72"/>
      <c r="AC220" s="72"/>
      <c r="AD220" s="5"/>
      <c r="AE220" s="6"/>
      <c r="AF220" s="73" t="s">
        <v>118</v>
      </c>
      <c r="AG220" s="74"/>
      <c r="AH220" s="75"/>
      <c r="AI220" s="75"/>
      <c r="AJ220" s="75"/>
      <c r="AK220" s="75"/>
      <c r="AL220" s="75"/>
      <c r="AM220" s="76"/>
      <c r="AN220" s="77"/>
      <c r="AO220" s="75"/>
      <c r="AP220" s="75"/>
      <c r="AQ220" s="78"/>
    </row>
    <row r="221" spans="1:45" s="2" customFormat="1" ht="13.8">
      <c r="A221" s="79" t="s">
        <v>84</v>
      </c>
      <c r="B221" s="80"/>
      <c r="C221" s="80"/>
      <c r="D221" s="80"/>
      <c r="E221" s="80"/>
      <c r="F221" s="80"/>
      <c r="G221" s="80"/>
      <c r="AE221" s="9"/>
      <c r="AF221" s="81" t="s">
        <v>23</v>
      </c>
      <c r="AG221" s="82"/>
      <c r="AH221" s="83"/>
      <c r="AI221" s="83"/>
      <c r="AJ221" s="83"/>
      <c r="AK221" s="83"/>
      <c r="AL221" s="83"/>
      <c r="AM221" s="83"/>
      <c r="AN221" s="83"/>
      <c r="AO221" s="83"/>
      <c r="AP221" s="83"/>
      <c r="AQ221" s="84"/>
    </row>
    <row r="222" spans="1:45" s="2" customFormat="1" ht="15">
      <c r="A222" s="85"/>
      <c r="B222" s="12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E222" s="9"/>
      <c r="AF222" s="86" t="s">
        <v>9</v>
      </c>
      <c r="AG222" s="87" t="s">
        <v>49</v>
      </c>
      <c r="AH222" s="83"/>
      <c r="AI222" s="83"/>
      <c r="AJ222" s="83"/>
      <c r="AK222" s="83"/>
      <c r="AL222" s="83"/>
      <c r="AM222" s="83"/>
      <c r="AN222" s="83"/>
      <c r="AO222" s="83"/>
      <c r="AP222" s="83"/>
      <c r="AQ222" s="84"/>
    </row>
    <row r="223" spans="1:45" s="2" customFormat="1" ht="15">
      <c r="A223" s="8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88"/>
      <c r="R223" s="88"/>
      <c r="S223" s="88"/>
      <c r="T223" s="88"/>
      <c r="U223" s="89"/>
      <c r="V223" s="88"/>
      <c r="W223" s="88"/>
      <c r="X223" s="88"/>
      <c r="Y223" s="89"/>
      <c r="Z223" s="88"/>
      <c r="AA223" s="88"/>
      <c r="AE223" s="9"/>
      <c r="AF223" s="86" t="s">
        <v>10</v>
      </c>
      <c r="AG223" s="87" t="s">
        <v>50</v>
      </c>
      <c r="AH223" s="83"/>
      <c r="AI223" s="83"/>
      <c r="AJ223" s="80"/>
      <c r="AK223" s="83"/>
      <c r="AL223" s="83"/>
      <c r="AM223" s="83"/>
      <c r="AN223" s="83"/>
      <c r="AO223" s="83"/>
      <c r="AP223" s="83"/>
      <c r="AQ223" s="84"/>
    </row>
    <row r="224" spans="1:45" s="2" customFormat="1" ht="15">
      <c r="A224" s="85"/>
      <c r="B224" s="13"/>
      <c r="C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E224" s="9"/>
      <c r="AF224" s="86" t="s">
        <v>11</v>
      </c>
      <c r="AG224" s="87" t="s">
        <v>51</v>
      </c>
      <c r="AH224" s="83"/>
      <c r="AI224" s="83"/>
      <c r="AJ224" s="83"/>
      <c r="AK224" s="83"/>
      <c r="AL224" s="83"/>
      <c r="AM224" s="83"/>
      <c r="AN224" s="83"/>
      <c r="AO224" s="83"/>
      <c r="AP224" s="83"/>
      <c r="AQ224" s="84"/>
    </row>
    <row r="225" spans="1:43" s="2" customFormat="1" ht="15">
      <c r="A225" s="85"/>
      <c r="B225" s="13"/>
      <c r="C225" s="24"/>
      <c r="D225" s="24"/>
      <c r="E225" s="24"/>
      <c r="F225" s="24"/>
      <c r="G225" s="24"/>
      <c r="H225" s="90"/>
      <c r="I225" s="90"/>
      <c r="J225" s="90"/>
      <c r="K225" s="90"/>
      <c r="L225" s="90"/>
      <c r="M225" s="90"/>
      <c r="N225" s="90"/>
      <c r="O225" s="90"/>
      <c r="P225" s="90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E225" s="9"/>
      <c r="AF225" s="86" t="s">
        <v>47</v>
      </c>
      <c r="AG225" s="87" t="s">
        <v>52</v>
      </c>
      <c r="AH225" s="83"/>
      <c r="AI225" s="83"/>
      <c r="AJ225" s="83"/>
      <c r="AK225" s="83"/>
      <c r="AL225" s="83"/>
      <c r="AM225" s="83"/>
      <c r="AN225" s="83"/>
      <c r="AO225" s="83"/>
      <c r="AP225" s="83"/>
      <c r="AQ225" s="84"/>
    </row>
    <row r="226" spans="1:43" s="2" customFormat="1" ht="15">
      <c r="A226" s="85"/>
      <c r="B226" s="24"/>
      <c r="C226" s="24"/>
      <c r="D226" s="24"/>
      <c r="E226" s="24"/>
      <c r="F226" s="24"/>
      <c r="G226" s="24"/>
      <c r="H226" s="24"/>
      <c r="I226" s="24"/>
      <c r="J226" s="24"/>
      <c r="K226" s="91"/>
      <c r="L226" s="24"/>
      <c r="M226" s="24"/>
      <c r="N226" s="24"/>
      <c r="O226" s="24"/>
      <c r="P226" s="24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E226" s="9"/>
      <c r="AF226" s="86" t="s">
        <v>24</v>
      </c>
      <c r="AG226" s="87" t="s">
        <v>53</v>
      </c>
      <c r="AH226" s="83"/>
      <c r="AI226" s="83"/>
      <c r="AJ226" s="83"/>
      <c r="AK226" s="80"/>
      <c r="AL226" s="80"/>
      <c r="AM226" s="80"/>
      <c r="AN226" s="80"/>
      <c r="AO226" s="83"/>
      <c r="AP226" s="83"/>
      <c r="AQ226" s="84"/>
    </row>
    <row r="227" spans="1:43" s="2" customFormat="1" ht="15.6" thickBot="1">
      <c r="A227" s="85"/>
      <c r="B227" s="12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E227" s="9"/>
      <c r="AF227" s="86" t="s">
        <v>54</v>
      </c>
      <c r="AG227" s="87" t="s">
        <v>55</v>
      </c>
      <c r="AH227" s="83"/>
      <c r="AI227" s="83"/>
      <c r="AJ227" s="83"/>
      <c r="AK227" s="83"/>
      <c r="AL227" s="83"/>
      <c r="AM227" s="83"/>
      <c r="AN227" s="83"/>
      <c r="AO227" s="83"/>
      <c r="AP227" s="83"/>
      <c r="AQ227" s="84"/>
    </row>
    <row r="228" spans="1:43" s="2" customFormat="1" ht="15.6" thickBot="1">
      <c r="A228" s="85"/>
      <c r="B228" s="12"/>
      <c r="C228" s="12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E228" s="9"/>
      <c r="AF228" s="92"/>
      <c r="AG228" s="2" t="s">
        <v>26</v>
      </c>
      <c r="AI228" s="83"/>
      <c r="AJ228" s="83"/>
      <c r="AK228" s="83"/>
      <c r="AL228" s="83"/>
      <c r="AM228" s="83"/>
      <c r="AN228" s="83"/>
      <c r="AO228" s="83"/>
      <c r="AP228" s="83"/>
      <c r="AQ228" s="84"/>
    </row>
    <row r="229" spans="1:43" s="2" customFormat="1" ht="15.6" thickBot="1">
      <c r="A229" s="8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E229" s="9"/>
      <c r="AF229" s="93"/>
      <c r="AG229" s="2" t="s">
        <v>104</v>
      </c>
      <c r="AI229" s="80"/>
      <c r="AJ229" s="80"/>
      <c r="AK229" s="80"/>
      <c r="AL229" s="80"/>
      <c r="AM229" s="80"/>
      <c r="AN229" s="80"/>
      <c r="AO229" s="80"/>
      <c r="AP229" s="94"/>
      <c r="AQ229" s="84"/>
    </row>
    <row r="230" spans="1:43" s="2" customFormat="1" ht="15">
      <c r="A230" s="8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E230" s="9"/>
      <c r="AF230" s="7"/>
      <c r="AG230" s="95"/>
      <c r="AH230" s="96"/>
      <c r="AI230" s="97"/>
      <c r="AJ230" s="95"/>
      <c r="AK230" s="97"/>
      <c r="AL230" s="97"/>
      <c r="AM230" s="97"/>
      <c r="AN230" s="97"/>
      <c r="AO230" s="97"/>
      <c r="AP230" s="97"/>
      <c r="AQ230" s="98"/>
    </row>
    <row r="231" spans="1:43" s="2" customFormat="1" ht="14.4" thickBot="1">
      <c r="A231" s="20"/>
      <c r="B231" s="99"/>
      <c r="C231" s="99"/>
      <c r="D231" s="99"/>
      <c r="E231" s="100"/>
      <c r="F231" s="100"/>
      <c r="G231" s="100"/>
      <c r="H231" s="100"/>
      <c r="I231" s="100"/>
      <c r="J231" s="100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21"/>
      <c r="V231" s="21"/>
      <c r="W231" s="21"/>
      <c r="X231" s="99"/>
      <c r="Y231" s="21"/>
      <c r="Z231" s="21"/>
      <c r="AA231" s="21"/>
      <c r="AB231" s="21"/>
      <c r="AC231" s="21"/>
      <c r="AD231" s="21"/>
      <c r="AE231" s="22"/>
      <c r="AF231" s="484" t="s">
        <v>93</v>
      </c>
      <c r="AG231" s="485"/>
      <c r="AH231" s="485"/>
      <c r="AI231" s="485"/>
      <c r="AJ231" s="485"/>
      <c r="AK231" s="485"/>
      <c r="AL231" s="485"/>
      <c r="AM231" s="485"/>
      <c r="AN231" s="485"/>
      <c r="AO231" s="485"/>
      <c r="AP231" s="485"/>
      <c r="AQ231" s="530"/>
    </row>
  </sheetData>
  <mergeCells count="791">
    <mergeCell ref="AF231:AQ231"/>
    <mergeCell ref="C13:G13"/>
    <mergeCell ref="C14:G14"/>
    <mergeCell ref="C15:G15"/>
    <mergeCell ref="C16:G16"/>
    <mergeCell ref="C17:G17"/>
    <mergeCell ref="C18:G18"/>
    <mergeCell ref="AB218:AE218"/>
    <mergeCell ref="AF218:AI218"/>
    <mergeCell ref="AJ218:AM218"/>
    <mergeCell ref="AN218:AQ218"/>
    <mergeCell ref="G219:K219"/>
    <mergeCell ref="L219:O219"/>
    <mergeCell ref="P219:S219"/>
    <mergeCell ref="T219:W219"/>
    <mergeCell ref="X219:AA219"/>
    <mergeCell ref="Q28:AB28"/>
    <mergeCell ref="AF219:AI219"/>
    <mergeCell ref="AJ219:AM219"/>
    <mergeCell ref="AN219:AQ219"/>
    <mergeCell ref="AJ216:AM216"/>
    <mergeCell ref="AN216:AQ216"/>
    <mergeCell ref="D217:F219"/>
    <mergeCell ref="G217:K217"/>
    <mergeCell ref="L217:O217"/>
    <mergeCell ref="P217:S217"/>
    <mergeCell ref="T217:W217"/>
    <mergeCell ref="I215:I216"/>
    <mergeCell ref="G218:K218"/>
    <mergeCell ref="L218:O218"/>
    <mergeCell ref="P218:S218"/>
    <mergeCell ref="T218:W218"/>
    <mergeCell ref="X218:AA218"/>
    <mergeCell ref="X216:AA216"/>
    <mergeCell ref="J215:J216"/>
    <mergeCell ref="K215:K216"/>
    <mergeCell ref="L216:O216"/>
    <mergeCell ref="P216:S216"/>
    <mergeCell ref="AJ217:AM217"/>
    <mergeCell ref="AN217:AQ217"/>
    <mergeCell ref="AM213:AM214"/>
    <mergeCell ref="AN213:AN214"/>
    <mergeCell ref="AO213:AO214"/>
    <mergeCell ref="AP213:AP214"/>
    <mergeCell ref="AQ213:AQ214"/>
    <mergeCell ref="AH213:AH214"/>
    <mergeCell ref="AI213:AI214"/>
    <mergeCell ref="AJ213:AJ214"/>
    <mergeCell ref="AK213:AK214"/>
    <mergeCell ref="AG213:AG214"/>
    <mergeCell ref="U213:U214"/>
    <mergeCell ref="V213:V214"/>
    <mergeCell ref="W213:W214"/>
    <mergeCell ref="X213:X214"/>
    <mergeCell ref="T216:W216"/>
    <mergeCell ref="AB216:AE216"/>
    <mergeCell ref="AF216:AI216"/>
    <mergeCell ref="AB219:AE219"/>
    <mergeCell ref="X217:AA217"/>
    <mergeCell ref="AB217:AE217"/>
    <mergeCell ref="AF217:AI217"/>
    <mergeCell ref="AE213:AE214"/>
    <mergeCell ref="AF213:AF214"/>
    <mergeCell ref="L212:O212"/>
    <mergeCell ref="P212:S212"/>
    <mergeCell ref="T212:W212"/>
    <mergeCell ref="Q213:Q214"/>
    <mergeCell ref="R213:R214"/>
    <mergeCell ref="S213:S214"/>
    <mergeCell ref="T213:T214"/>
    <mergeCell ref="AN212:AQ212"/>
    <mergeCell ref="L213:L214"/>
    <mergeCell ref="M213:M214"/>
    <mergeCell ref="N213:N214"/>
    <mergeCell ref="O213:O214"/>
    <mergeCell ref="P213:P214"/>
    <mergeCell ref="Y213:Y214"/>
    <mergeCell ref="Z213:Z214"/>
    <mergeCell ref="X212:AA212"/>
    <mergeCell ref="AB212:AE212"/>
    <mergeCell ref="AF212:AI212"/>
    <mergeCell ref="AJ212:AM212"/>
    <mergeCell ref="AL213:AL214"/>
    <mergeCell ref="AA213:AA214"/>
    <mergeCell ref="AB213:AB214"/>
    <mergeCell ref="AC213:AC214"/>
    <mergeCell ref="AD213:AD214"/>
    <mergeCell ref="A212:C219"/>
    <mergeCell ref="D212:D214"/>
    <mergeCell ref="E212:E214"/>
    <mergeCell ref="F212:F214"/>
    <mergeCell ref="G212:G214"/>
    <mergeCell ref="H212:H214"/>
    <mergeCell ref="I212:I214"/>
    <mergeCell ref="J212:J214"/>
    <mergeCell ref="K212:K214"/>
    <mergeCell ref="D215:D216"/>
    <mergeCell ref="E215:E216"/>
    <mergeCell ref="F215:F216"/>
    <mergeCell ref="G215:G216"/>
    <mergeCell ref="H215:H216"/>
    <mergeCell ref="K210:K211"/>
    <mergeCell ref="L211:O211"/>
    <mergeCell ref="P211:S211"/>
    <mergeCell ref="T211:W211"/>
    <mergeCell ref="X211:AA211"/>
    <mergeCell ref="AB211:AE211"/>
    <mergeCell ref="AF211:AI211"/>
    <mergeCell ref="AJ211:AM211"/>
    <mergeCell ref="AN211:AQ211"/>
    <mergeCell ref="B209:C209"/>
    <mergeCell ref="B210:C211"/>
    <mergeCell ref="D210:D211"/>
    <mergeCell ref="E210:E211"/>
    <mergeCell ref="F210:F211"/>
    <mergeCell ref="G210:G211"/>
    <mergeCell ref="H210:H211"/>
    <mergeCell ref="I210:I211"/>
    <mergeCell ref="J210:J211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9:C199"/>
    <mergeCell ref="AK196:AK197"/>
    <mergeCell ref="AL196:AL197"/>
    <mergeCell ref="AA196:AA197"/>
    <mergeCell ref="AB196:AB197"/>
    <mergeCell ref="AC196:AC197"/>
    <mergeCell ref="AD196:AD197"/>
    <mergeCell ref="AE196:AE197"/>
    <mergeCell ref="AM196:AM197"/>
    <mergeCell ref="H195:H197"/>
    <mergeCell ref="I195:I197"/>
    <mergeCell ref="J195:J197"/>
    <mergeCell ref="K195:K197"/>
    <mergeCell ref="L195:AQ195"/>
    <mergeCell ref="L196:L197"/>
    <mergeCell ref="W196:W197"/>
    <mergeCell ref="X196:X197"/>
    <mergeCell ref="Y196:Y197"/>
    <mergeCell ref="Z196:Z197"/>
    <mergeCell ref="AO196:AO197"/>
    <mergeCell ref="AP196:AP197"/>
    <mergeCell ref="AQ196:AQ197"/>
    <mergeCell ref="B198:C198"/>
    <mergeCell ref="D198:E198"/>
    <mergeCell ref="H198:K198"/>
    <mergeCell ref="L198:AQ198"/>
    <mergeCell ref="AG196:AG197"/>
    <mergeCell ref="AN196:AN197"/>
    <mergeCell ref="D193:F194"/>
    <mergeCell ref="G193:K193"/>
    <mergeCell ref="L193:AQ193"/>
    <mergeCell ref="G194:G197"/>
    <mergeCell ref="H194:K194"/>
    <mergeCell ref="L194:O194"/>
    <mergeCell ref="P194:S194"/>
    <mergeCell ref="T194:W194"/>
    <mergeCell ref="X194:AA194"/>
    <mergeCell ref="AB194:AE194"/>
    <mergeCell ref="AF194:AI194"/>
    <mergeCell ref="AJ194:AM194"/>
    <mergeCell ref="AN194:AQ194"/>
    <mergeCell ref="M196:M197"/>
    <mergeCell ref="N196:N197"/>
    <mergeCell ref="O196:O197"/>
    <mergeCell ref="P196:P197"/>
    <mergeCell ref="Q196:Q197"/>
    <mergeCell ref="R196:R197"/>
    <mergeCell ref="S196:S197"/>
    <mergeCell ref="AF196:AF197"/>
    <mergeCell ref="U196:U197"/>
    <mergeCell ref="V196:V197"/>
    <mergeCell ref="D195:D197"/>
    <mergeCell ref="E195:E197"/>
    <mergeCell ref="F195:F197"/>
    <mergeCell ref="A184:C184"/>
    <mergeCell ref="D184:AE185"/>
    <mergeCell ref="AF184:AQ184"/>
    <mergeCell ref="A185:C185"/>
    <mergeCell ref="AF185:AQ185"/>
    <mergeCell ref="A186:C186"/>
    <mergeCell ref="AF186:AQ186"/>
    <mergeCell ref="AF187:AQ187"/>
    <mergeCell ref="A188:C188"/>
    <mergeCell ref="AF188:AQ188"/>
    <mergeCell ref="AH196:AH197"/>
    <mergeCell ref="AI196:AI197"/>
    <mergeCell ref="AJ196:AJ197"/>
    <mergeCell ref="A189:C189"/>
    <mergeCell ref="AF189:AQ189"/>
    <mergeCell ref="A190:C190"/>
    <mergeCell ref="AF190:AQ190"/>
    <mergeCell ref="A191:C191"/>
    <mergeCell ref="AF191:AQ191"/>
    <mergeCell ref="A193:A197"/>
    <mergeCell ref="B193:C197"/>
    <mergeCell ref="L171:O171"/>
    <mergeCell ref="P171:S171"/>
    <mergeCell ref="T171:W171"/>
    <mergeCell ref="X171:AA171"/>
    <mergeCell ref="AB171:AE171"/>
    <mergeCell ref="AF171:AI171"/>
    <mergeCell ref="AJ171:AM171"/>
    <mergeCell ref="AN171:AQ171"/>
    <mergeCell ref="AF183:AQ183"/>
    <mergeCell ref="A164:C171"/>
    <mergeCell ref="E164:E166"/>
    <mergeCell ref="F164:F166"/>
    <mergeCell ref="G164:G166"/>
    <mergeCell ref="H164:H166"/>
    <mergeCell ref="I164:I166"/>
    <mergeCell ref="J164:J166"/>
    <mergeCell ref="K164:K166"/>
    <mergeCell ref="D169:F171"/>
    <mergeCell ref="G171:K171"/>
    <mergeCell ref="T196:T197"/>
    <mergeCell ref="L169:O169"/>
    <mergeCell ref="P169:S169"/>
    <mergeCell ref="T169:W169"/>
    <mergeCell ref="X169:AA169"/>
    <mergeCell ref="AB169:AE169"/>
    <mergeCell ref="AF169:AI169"/>
    <mergeCell ref="AJ169:AM169"/>
    <mergeCell ref="AN169:AQ169"/>
    <mergeCell ref="G170:K170"/>
    <mergeCell ref="L170:O170"/>
    <mergeCell ref="P170:S170"/>
    <mergeCell ref="T170:W170"/>
    <mergeCell ref="X170:AA170"/>
    <mergeCell ref="AB170:AE170"/>
    <mergeCell ref="AF170:AI170"/>
    <mergeCell ref="AJ170:AM170"/>
    <mergeCell ref="AN170:AQ170"/>
    <mergeCell ref="G169:K169"/>
    <mergeCell ref="AK165:AK166"/>
    <mergeCell ref="AL165:AL166"/>
    <mergeCell ref="AM165:AM166"/>
    <mergeCell ref="AN165:AN166"/>
    <mergeCell ref="AO165:AO166"/>
    <mergeCell ref="AP165:AP166"/>
    <mergeCell ref="AQ165:AQ166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8:O168"/>
    <mergeCell ref="P168:S168"/>
    <mergeCell ref="T168:W168"/>
    <mergeCell ref="X168:AA168"/>
    <mergeCell ref="AB168:AE168"/>
    <mergeCell ref="AF168:AI168"/>
    <mergeCell ref="AJ168:AM168"/>
    <mergeCell ref="AN168:AQ168"/>
    <mergeCell ref="D164:D166"/>
    <mergeCell ref="AF164:AI164"/>
    <mergeCell ref="AJ164:AM164"/>
    <mergeCell ref="AN164:AQ164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Y165:Y166"/>
    <mergeCell ref="Z165:Z166"/>
    <mergeCell ref="AA165:AA166"/>
    <mergeCell ref="AB165:AB166"/>
    <mergeCell ref="AC165:AC166"/>
    <mergeCell ref="AD165:AD166"/>
    <mergeCell ref="AE165:AE166"/>
    <mergeCell ref="AF165:AF166"/>
    <mergeCell ref="AG165:AG166"/>
    <mergeCell ref="AH165:AH166"/>
    <mergeCell ref="AI165:AI166"/>
    <mergeCell ref="AJ165:AJ166"/>
    <mergeCell ref="L164:O164"/>
    <mergeCell ref="P164:S164"/>
    <mergeCell ref="L165:L166"/>
    <mergeCell ref="M165:M166"/>
    <mergeCell ref="N165:N166"/>
    <mergeCell ref="O165:O166"/>
    <mergeCell ref="T164:W164"/>
    <mergeCell ref="X164:AA164"/>
    <mergeCell ref="AB164:AE164"/>
    <mergeCell ref="B160:C160"/>
    <mergeCell ref="B161:C161"/>
    <mergeCell ref="AN161:AQ161"/>
    <mergeCell ref="B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3:O163"/>
    <mergeCell ref="P163:S163"/>
    <mergeCell ref="T163:W163"/>
    <mergeCell ref="X163:AA163"/>
    <mergeCell ref="AB163:AE163"/>
    <mergeCell ref="AF163:AI163"/>
    <mergeCell ref="AJ163:AM163"/>
    <mergeCell ref="AN163:AQ163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AN148:AN149"/>
    <mergeCell ref="AO148:AO149"/>
    <mergeCell ref="AP148:AP149"/>
    <mergeCell ref="AQ148:AQ149"/>
    <mergeCell ref="B150:C150"/>
    <mergeCell ref="D150:E150"/>
    <mergeCell ref="H150:K150"/>
    <mergeCell ref="L150:AQ150"/>
    <mergeCell ref="AG148:AG149"/>
    <mergeCell ref="AJ148:AJ149"/>
    <mergeCell ref="AK148:AK149"/>
    <mergeCell ref="AL148:AL149"/>
    <mergeCell ref="AA148:AA149"/>
    <mergeCell ref="AB148:AB149"/>
    <mergeCell ref="AC148:AC149"/>
    <mergeCell ref="AD148:AD149"/>
    <mergeCell ref="AE148:AE149"/>
    <mergeCell ref="AM148:AM149"/>
    <mergeCell ref="F147:F149"/>
    <mergeCell ref="H147:H149"/>
    <mergeCell ref="I147:I149"/>
    <mergeCell ref="J147:J149"/>
    <mergeCell ref="K147:K149"/>
    <mergeCell ref="L147:AQ147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AF148:AF149"/>
    <mergeCell ref="U148:U149"/>
    <mergeCell ref="V148:V149"/>
    <mergeCell ref="W148:W149"/>
    <mergeCell ref="X148:X149"/>
    <mergeCell ref="Y148:Y149"/>
    <mergeCell ref="Z148:Z149"/>
    <mergeCell ref="AH148:AH149"/>
    <mergeCell ref="AI148:AI149"/>
    <mergeCell ref="AF140:AQ140"/>
    <mergeCell ref="A141:C141"/>
    <mergeCell ref="AF141:AQ141"/>
    <mergeCell ref="A142:C142"/>
    <mergeCell ref="AF142:AQ142"/>
    <mergeCell ref="A143:C143"/>
    <mergeCell ref="AF143:AQ143"/>
    <mergeCell ref="A145:A149"/>
    <mergeCell ref="B145:C149"/>
    <mergeCell ref="D145:F146"/>
    <mergeCell ref="G145:K145"/>
    <mergeCell ref="L145:AQ145"/>
    <mergeCell ref="G146:G149"/>
    <mergeCell ref="H146:K146"/>
    <mergeCell ref="L146:O146"/>
    <mergeCell ref="P146:S146"/>
    <mergeCell ref="T146:W146"/>
    <mergeCell ref="X146:AA146"/>
    <mergeCell ref="AB146:AE146"/>
    <mergeCell ref="AF146:AI146"/>
    <mergeCell ref="AJ146:AM146"/>
    <mergeCell ref="AN146:AQ146"/>
    <mergeCell ref="D147:D149"/>
    <mergeCell ref="E147:E149"/>
    <mergeCell ref="A136:C136"/>
    <mergeCell ref="D136:AE137"/>
    <mergeCell ref="AF136:AQ136"/>
    <mergeCell ref="A137:C137"/>
    <mergeCell ref="AF137:AQ137"/>
    <mergeCell ref="A138:C138"/>
    <mergeCell ref="AF138:AQ138"/>
    <mergeCell ref="A139:C139"/>
    <mergeCell ref="AF139:AQ139"/>
    <mergeCell ref="L123:O123"/>
    <mergeCell ref="P123:S123"/>
    <mergeCell ref="T123:W123"/>
    <mergeCell ref="X123:AA123"/>
    <mergeCell ref="AB123:AE123"/>
    <mergeCell ref="AF123:AI123"/>
    <mergeCell ref="AJ123:AM123"/>
    <mergeCell ref="AN123:AQ123"/>
    <mergeCell ref="AF135:AQ135"/>
    <mergeCell ref="L121:O121"/>
    <mergeCell ref="P121:S121"/>
    <mergeCell ref="T121:W121"/>
    <mergeCell ref="X121:AA121"/>
    <mergeCell ref="AB121:AE121"/>
    <mergeCell ref="AF121:AI121"/>
    <mergeCell ref="AJ121:AM121"/>
    <mergeCell ref="AN121:AQ121"/>
    <mergeCell ref="G122:K122"/>
    <mergeCell ref="L122:O122"/>
    <mergeCell ref="P122:S122"/>
    <mergeCell ref="T122:W122"/>
    <mergeCell ref="X122:AA122"/>
    <mergeCell ref="AB122:AE122"/>
    <mergeCell ref="AF122:AI122"/>
    <mergeCell ref="AJ122:AM122"/>
    <mergeCell ref="AN122:AQ122"/>
    <mergeCell ref="AK117:AK118"/>
    <mergeCell ref="AL117:AL118"/>
    <mergeCell ref="AM117:AM118"/>
    <mergeCell ref="AN117:AN118"/>
    <mergeCell ref="AO117:AO118"/>
    <mergeCell ref="AP117:AP118"/>
    <mergeCell ref="AQ117:AQ118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20:O120"/>
    <mergeCell ref="P120:S120"/>
    <mergeCell ref="T120:W120"/>
    <mergeCell ref="X120:AA120"/>
    <mergeCell ref="AB120:AE120"/>
    <mergeCell ref="AF120:AI120"/>
    <mergeCell ref="AJ120:AM120"/>
    <mergeCell ref="AN120:AQ120"/>
    <mergeCell ref="AF116:AI116"/>
    <mergeCell ref="AJ116:AM116"/>
    <mergeCell ref="AN116:AQ116"/>
    <mergeCell ref="L117:L118"/>
    <mergeCell ref="M117:M118"/>
    <mergeCell ref="N117:N118"/>
    <mergeCell ref="O117:O118"/>
    <mergeCell ref="P117:P118"/>
    <mergeCell ref="Q117:Q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J117:AJ118"/>
    <mergeCell ref="L116:O116"/>
    <mergeCell ref="P116:S116"/>
    <mergeCell ref="T116:W116"/>
    <mergeCell ref="X116:AA116"/>
    <mergeCell ref="R117:R118"/>
    <mergeCell ref="S117:S118"/>
    <mergeCell ref="T117:T118"/>
    <mergeCell ref="U117:U118"/>
    <mergeCell ref="AB116:AE116"/>
    <mergeCell ref="A116:C123"/>
    <mergeCell ref="D116:D118"/>
    <mergeCell ref="E116:E118"/>
    <mergeCell ref="F116:F118"/>
    <mergeCell ref="G116:G118"/>
    <mergeCell ref="H116:H118"/>
    <mergeCell ref="I116:I118"/>
    <mergeCell ref="J116:J118"/>
    <mergeCell ref="K116:K118"/>
    <mergeCell ref="D121:F123"/>
    <mergeCell ref="G121:K121"/>
    <mergeCell ref="G123:K123"/>
    <mergeCell ref="K114:K115"/>
    <mergeCell ref="L115:O115"/>
    <mergeCell ref="P115:S115"/>
    <mergeCell ref="T115:W115"/>
    <mergeCell ref="X115:AA115"/>
    <mergeCell ref="AB115:AE115"/>
    <mergeCell ref="AF115:AI115"/>
    <mergeCell ref="AJ115:AM115"/>
    <mergeCell ref="AN115:AQ115"/>
    <mergeCell ref="B112:C112"/>
    <mergeCell ref="B114:C115"/>
    <mergeCell ref="D114:D115"/>
    <mergeCell ref="E114:E115"/>
    <mergeCell ref="F114:F115"/>
    <mergeCell ref="G114:G115"/>
    <mergeCell ref="H114:H115"/>
    <mergeCell ref="I114:I115"/>
    <mergeCell ref="J114:J115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AM100:AM101"/>
    <mergeCell ref="AN100:AN101"/>
    <mergeCell ref="AO100:AO101"/>
    <mergeCell ref="AP100:AP101"/>
    <mergeCell ref="AQ100:AQ101"/>
    <mergeCell ref="B102:C102"/>
    <mergeCell ref="D102:E102"/>
    <mergeCell ref="H102:K102"/>
    <mergeCell ref="L102:AQ102"/>
    <mergeCell ref="AG100:AG101"/>
    <mergeCell ref="AH100:AH101"/>
    <mergeCell ref="AI100:AI101"/>
    <mergeCell ref="AJ100:AJ101"/>
    <mergeCell ref="AK100:AK101"/>
    <mergeCell ref="AL100:AL101"/>
    <mergeCell ref="AA100:AA101"/>
    <mergeCell ref="AB100:AB101"/>
    <mergeCell ref="AC100:AC101"/>
    <mergeCell ref="AD100:AD101"/>
    <mergeCell ref="AE100:AE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AF100:AF101"/>
    <mergeCell ref="U100:U101"/>
    <mergeCell ref="V100:V101"/>
    <mergeCell ref="W100:W101"/>
    <mergeCell ref="X100:X101"/>
    <mergeCell ref="Y100:Y101"/>
    <mergeCell ref="Z100:Z101"/>
    <mergeCell ref="A97:A101"/>
    <mergeCell ref="B97:C101"/>
    <mergeCell ref="D97:F98"/>
    <mergeCell ref="G97:K97"/>
    <mergeCell ref="L97:AQ97"/>
    <mergeCell ref="G98:G101"/>
    <mergeCell ref="H98:K98"/>
    <mergeCell ref="L98:O98"/>
    <mergeCell ref="P98:S98"/>
    <mergeCell ref="T98:W98"/>
    <mergeCell ref="X98:AA98"/>
    <mergeCell ref="AB98:AE98"/>
    <mergeCell ref="AF98:AI98"/>
    <mergeCell ref="AJ98:AM98"/>
    <mergeCell ref="AN98:AQ98"/>
    <mergeCell ref="D99:D101"/>
    <mergeCell ref="E99:E101"/>
    <mergeCell ref="F99:F101"/>
    <mergeCell ref="H99:H101"/>
    <mergeCell ref="I99:I101"/>
    <mergeCell ref="J99:J101"/>
    <mergeCell ref="K99:K101"/>
    <mergeCell ref="L99:AQ99"/>
    <mergeCell ref="L100:L101"/>
    <mergeCell ref="AF91:AQ91"/>
    <mergeCell ref="A92:C92"/>
    <mergeCell ref="AF92:AQ92"/>
    <mergeCell ref="A93:C93"/>
    <mergeCell ref="AF93:AQ93"/>
    <mergeCell ref="A94:C94"/>
    <mergeCell ref="AF94:AQ94"/>
    <mergeCell ref="A95:C95"/>
    <mergeCell ref="AF95:AQ95"/>
    <mergeCell ref="AN75:AQ75"/>
    <mergeCell ref="AF87:AQ87"/>
    <mergeCell ref="A88:C88"/>
    <mergeCell ref="D88:AE89"/>
    <mergeCell ref="AF88:AQ88"/>
    <mergeCell ref="A89:C89"/>
    <mergeCell ref="AF89:AQ89"/>
    <mergeCell ref="A90:C90"/>
    <mergeCell ref="AF90:AQ90"/>
    <mergeCell ref="D73:F75"/>
    <mergeCell ref="G75:K75"/>
    <mergeCell ref="L75:O75"/>
    <mergeCell ref="P75:S75"/>
    <mergeCell ref="T75:W75"/>
    <mergeCell ref="X75:AA75"/>
    <mergeCell ref="AB75:AE75"/>
    <mergeCell ref="AF75:AI75"/>
    <mergeCell ref="AJ75:AM75"/>
    <mergeCell ref="AN73:AQ73"/>
    <mergeCell ref="G74:K74"/>
    <mergeCell ref="L74:O74"/>
    <mergeCell ref="P74:S74"/>
    <mergeCell ref="T74:W74"/>
    <mergeCell ref="X74:AA74"/>
    <mergeCell ref="AB74:AE74"/>
    <mergeCell ref="AF74:AI74"/>
    <mergeCell ref="AJ74:AM74"/>
    <mergeCell ref="AN74:AQ74"/>
    <mergeCell ref="G73:K73"/>
    <mergeCell ref="L73:O73"/>
    <mergeCell ref="P73:S73"/>
    <mergeCell ref="T73:W73"/>
    <mergeCell ref="X73:AA73"/>
    <mergeCell ref="AB73:AE73"/>
    <mergeCell ref="AF73:AI73"/>
    <mergeCell ref="AJ73:AM73"/>
    <mergeCell ref="AN69:AN70"/>
    <mergeCell ref="AO69:AO70"/>
    <mergeCell ref="AP69:AP70"/>
    <mergeCell ref="AQ69:AQ70"/>
    <mergeCell ref="D71:D72"/>
    <mergeCell ref="E71:E72"/>
    <mergeCell ref="F71:F72"/>
    <mergeCell ref="G71:G72"/>
    <mergeCell ref="H71:H72"/>
    <mergeCell ref="I71:I72"/>
    <mergeCell ref="J71:J72"/>
    <mergeCell ref="K71:K72"/>
    <mergeCell ref="L72:O72"/>
    <mergeCell ref="P72:S72"/>
    <mergeCell ref="T72:W72"/>
    <mergeCell ref="X72:AA72"/>
    <mergeCell ref="AB72:AE72"/>
    <mergeCell ref="AF72:AI72"/>
    <mergeCell ref="AJ72:AM72"/>
    <mergeCell ref="AN72:AQ72"/>
    <mergeCell ref="AN68:AQ68"/>
    <mergeCell ref="L69:L70"/>
    <mergeCell ref="M69:M70"/>
    <mergeCell ref="N69:N70"/>
    <mergeCell ref="O69:O70"/>
    <mergeCell ref="P69:P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F67:AI67"/>
    <mergeCell ref="AJ67:AM67"/>
    <mergeCell ref="AN67:AQ67"/>
    <mergeCell ref="A68:C75"/>
    <mergeCell ref="D68:D70"/>
    <mergeCell ref="E68:E70"/>
    <mergeCell ref="F68:F70"/>
    <mergeCell ref="G68:G70"/>
    <mergeCell ref="H68:H70"/>
    <mergeCell ref="I68:I70"/>
    <mergeCell ref="J68:J70"/>
    <mergeCell ref="K68:K70"/>
    <mergeCell ref="L68:O68"/>
    <mergeCell ref="P68:S68"/>
    <mergeCell ref="T68:W68"/>
    <mergeCell ref="Q69:Q70"/>
    <mergeCell ref="R69:R70"/>
    <mergeCell ref="S69:S70"/>
    <mergeCell ref="T69:T70"/>
    <mergeCell ref="U69:U70"/>
    <mergeCell ref="X68:AA68"/>
    <mergeCell ref="AB68:AE68"/>
    <mergeCell ref="AF68:AI68"/>
    <mergeCell ref="AJ68:AM68"/>
    <mergeCell ref="H66:H67"/>
    <mergeCell ref="I66:I67"/>
    <mergeCell ref="J66:J67"/>
    <mergeCell ref="K66:K67"/>
    <mergeCell ref="L67:O67"/>
    <mergeCell ref="P67:S67"/>
    <mergeCell ref="T67:W67"/>
    <mergeCell ref="X67:AA67"/>
    <mergeCell ref="AB67:AE67"/>
    <mergeCell ref="B62:C62"/>
    <mergeCell ref="B63:C63"/>
    <mergeCell ref="B64:C64"/>
    <mergeCell ref="B65:C65"/>
    <mergeCell ref="B66:C67"/>
    <mergeCell ref="D66:D67"/>
    <mergeCell ref="E66:E67"/>
    <mergeCell ref="F66:F67"/>
    <mergeCell ref="G66:G67"/>
    <mergeCell ref="B61:C61"/>
    <mergeCell ref="AI57:AI58"/>
    <mergeCell ref="AJ57:AJ58"/>
    <mergeCell ref="Z57:Z58"/>
    <mergeCell ref="X57:X58"/>
    <mergeCell ref="Y57:Y58"/>
    <mergeCell ref="S57:S58"/>
    <mergeCell ref="T57:T58"/>
    <mergeCell ref="B59:C59"/>
    <mergeCell ref="D59:E59"/>
    <mergeCell ref="H59:K59"/>
    <mergeCell ref="L59:AQ59"/>
    <mergeCell ref="AA57:AA58"/>
    <mergeCell ref="AB57:AB58"/>
    <mergeCell ref="AC57:AC58"/>
    <mergeCell ref="AD57:AD58"/>
    <mergeCell ref="AO57:AO58"/>
    <mergeCell ref="E56:E58"/>
    <mergeCell ref="F56:F58"/>
    <mergeCell ref="N57:N58"/>
    <mergeCell ref="O57:O58"/>
    <mergeCell ref="P57:P58"/>
    <mergeCell ref="B60:C60"/>
    <mergeCell ref="AK57:AK58"/>
    <mergeCell ref="AL57:AL58"/>
    <mergeCell ref="AF52:AQ52"/>
    <mergeCell ref="A54:A58"/>
    <mergeCell ref="B54:C58"/>
    <mergeCell ref="D54:F55"/>
    <mergeCell ref="G54:K54"/>
    <mergeCell ref="L54:AQ54"/>
    <mergeCell ref="G55:G58"/>
    <mergeCell ref="H55:K55"/>
    <mergeCell ref="L55:O55"/>
    <mergeCell ref="AQ57:AQ58"/>
    <mergeCell ref="P55:S55"/>
    <mergeCell ref="T55:W55"/>
    <mergeCell ref="X55:AA55"/>
    <mergeCell ref="AB55:AE55"/>
    <mergeCell ref="AF55:AI55"/>
    <mergeCell ref="AJ55:AM55"/>
    <mergeCell ref="AN55:AQ55"/>
    <mergeCell ref="H56:H58"/>
    <mergeCell ref="AM57:AM58"/>
    <mergeCell ref="AN57:AN58"/>
    <mergeCell ref="A45:C45"/>
    <mergeCell ref="D45:AE46"/>
    <mergeCell ref="AF45:AQ45"/>
    <mergeCell ref="A46:C46"/>
    <mergeCell ref="AF46:AQ46"/>
    <mergeCell ref="A47:C47"/>
    <mergeCell ref="AF47:AQ47"/>
    <mergeCell ref="A48:C48"/>
    <mergeCell ref="AF48:AQ48"/>
    <mergeCell ref="AF49:AQ49"/>
    <mergeCell ref="A50:C50"/>
    <mergeCell ref="AF50:AQ50"/>
    <mergeCell ref="A51:C51"/>
    <mergeCell ref="AF51:AQ51"/>
    <mergeCell ref="A52:C52"/>
    <mergeCell ref="I56:I58"/>
    <mergeCell ref="J56:J58"/>
    <mergeCell ref="K56:K58"/>
    <mergeCell ref="L56:AQ56"/>
    <mergeCell ref="L57:L58"/>
    <mergeCell ref="M57:M58"/>
    <mergeCell ref="D56:D58"/>
    <mergeCell ref="AP57:AP58"/>
    <mergeCell ref="AE57:AE58"/>
    <mergeCell ref="AF57:AF58"/>
    <mergeCell ref="AG57:AG58"/>
    <mergeCell ref="AH57:AH58"/>
    <mergeCell ref="U57:U58"/>
    <mergeCell ref="V57:V58"/>
    <mergeCell ref="A49:C49"/>
    <mergeCell ref="Q57:Q58"/>
    <mergeCell ref="R57:R58"/>
    <mergeCell ref="W57:W5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4" verticalDpi="4294967294" r:id="rId1"/>
  <rowBreaks count="3" manualBreakCount="3">
    <brk id="87" max="16383" man="1"/>
    <brk id="135" max="16383" man="1"/>
    <brk id="1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V207"/>
  <sheetViews>
    <sheetView tabSelected="1" view="pageBreakPreview" zoomScale="50" zoomScaleNormal="50" zoomScaleSheetLayoutView="50" zoomScalePageLayoutView="50" workbookViewId="0">
      <selection activeCell="J2" sqref="J2"/>
    </sheetView>
  </sheetViews>
  <sheetFormatPr defaultColWidth="9.109375" defaultRowHeight="13.2"/>
  <cols>
    <col min="1" max="1" width="4.44140625" style="3" customWidth="1"/>
    <col min="2" max="2" width="9.109375" style="3"/>
    <col min="3" max="3" width="57.88671875" style="3" customWidth="1"/>
    <col min="4" max="6" width="5.6640625" style="3" customWidth="1"/>
    <col min="7" max="7" width="13.33203125" style="3" customWidth="1"/>
    <col min="8" max="11" width="7.6640625" style="3" customWidth="1"/>
    <col min="12" max="28" width="4" style="3" customWidth="1"/>
    <col min="29" max="29" width="4.109375" style="3" customWidth="1"/>
    <col min="30" max="39" width="4" style="3" customWidth="1"/>
    <col min="40" max="41" width="9.109375" style="3"/>
    <col min="42" max="48" width="4.109375" style="3" customWidth="1"/>
    <col min="49" max="16384" width="9.109375" style="3"/>
  </cols>
  <sheetData>
    <row r="2" spans="1:27" ht="16.2">
      <c r="J2" s="360" t="s">
        <v>196</v>
      </c>
    </row>
    <row r="3" spans="1:2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22.8">
      <c r="A6" s="7"/>
      <c r="B6" s="8" t="s">
        <v>71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</row>
    <row r="7" spans="1:27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"/>
    </row>
    <row r="8" spans="1:27" ht="17.399999999999999">
      <c r="A8" s="7"/>
      <c r="B8" s="10" t="s">
        <v>0</v>
      </c>
      <c r="D8" s="10" t="s">
        <v>167</v>
      </c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9"/>
    </row>
    <row r="9" spans="1:27" ht="20.399999999999999">
      <c r="A9" s="7"/>
      <c r="B9" s="12" t="s">
        <v>77</v>
      </c>
      <c r="D9" s="13" t="s">
        <v>168</v>
      </c>
      <c r="E9" s="14"/>
      <c r="F9" s="14"/>
      <c r="G9" s="14"/>
      <c r="H9" s="14"/>
      <c r="I9" s="14"/>
      <c r="J9" s="2"/>
      <c r="K9" s="2"/>
      <c r="L9" s="2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"/>
      <c r="AA9" s="9"/>
    </row>
    <row r="10" spans="1:27" ht="20.399999999999999">
      <c r="A10" s="7"/>
      <c r="B10" s="12" t="s">
        <v>60</v>
      </c>
      <c r="D10" s="14" t="s">
        <v>165</v>
      </c>
      <c r="E10" s="14"/>
      <c r="F10" s="14"/>
      <c r="G10" s="14"/>
      <c r="H10" s="14"/>
      <c r="I10" s="14"/>
      <c r="J10" s="2"/>
      <c r="K10" s="2"/>
      <c r="L10" s="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"/>
      <c r="AA10" s="9"/>
    </row>
    <row r="11" spans="1:27" ht="20.399999999999999">
      <c r="A11" s="7"/>
      <c r="B11" s="12" t="s">
        <v>59</v>
      </c>
      <c r="D11" s="14" t="s">
        <v>166</v>
      </c>
      <c r="E11" s="14"/>
      <c r="F11" s="14"/>
      <c r="G11" s="14"/>
      <c r="H11" s="14"/>
      <c r="I11" s="14"/>
      <c r="J11" s="2"/>
      <c r="K11" s="2"/>
      <c r="L11" s="2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"/>
      <c r="AA11" s="9"/>
    </row>
    <row r="12" spans="1:27" ht="20.399999999999999">
      <c r="A12" s="7"/>
      <c r="B12" s="2"/>
      <c r="C12" s="2"/>
      <c r="D12" s="2"/>
      <c r="E12" s="2"/>
      <c r="F12" s="2"/>
      <c r="G12" s="2"/>
      <c r="H12" s="2"/>
      <c r="I12" s="14"/>
      <c r="J12" s="2"/>
      <c r="K12" s="2"/>
      <c r="L12" s="2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"/>
      <c r="AA12" s="9"/>
    </row>
    <row r="13" spans="1:27" ht="21" thickBot="1">
      <c r="A13" s="7"/>
      <c r="B13" s="15"/>
      <c r="C13" s="15"/>
      <c r="D13" s="15"/>
      <c r="E13" s="15"/>
      <c r="F13" s="15"/>
      <c r="G13" s="15"/>
      <c r="H13" s="15"/>
      <c r="I13" s="15"/>
      <c r="J13" s="2"/>
      <c r="K13" s="2"/>
      <c r="L13" s="2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"/>
      <c r="AA13" s="9"/>
    </row>
    <row r="14" spans="1:27" ht="40.950000000000003" customHeight="1" thickBot="1">
      <c r="A14" s="7"/>
      <c r="B14" s="531" t="s">
        <v>73</v>
      </c>
      <c r="C14" s="532"/>
      <c r="D14" s="532"/>
      <c r="E14" s="532"/>
      <c r="F14" s="533"/>
      <c r="G14" s="16">
        <f>(G187)</f>
        <v>2760</v>
      </c>
      <c r="H14" s="17" t="s">
        <v>72</v>
      </c>
      <c r="I14" s="1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"/>
      <c r="AA14" s="9"/>
    </row>
    <row r="15" spans="1:27" ht="77.400000000000006" customHeight="1" thickBot="1">
      <c r="A15" s="7"/>
      <c r="B15" s="534" t="s">
        <v>105</v>
      </c>
      <c r="C15" s="535"/>
      <c r="D15" s="535"/>
      <c r="E15" s="535"/>
      <c r="F15" s="536"/>
      <c r="G15" s="16">
        <v>163</v>
      </c>
      <c r="H15" s="17" t="s">
        <v>39</v>
      </c>
      <c r="I15" s="1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"/>
      <c r="AA15" s="9"/>
    </row>
    <row r="16" spans="1:27" ht="78" customHeight="1" thickBot="1">
      <c r="A16" s="7"/>
      <c r="B16" s="534" t="s">
        <v>106</v>
      </c>
      <c r="C16" s="535"/>
      <c r="D16" s="535"/>
      <c r="E16" s="535"/>
      <c r="F16" s="536"/>
      <c r="G16" s="16">
        <v>16</v>
      </c>
      <c r="H16" s="17" t="s">
        <v>39</v>
      </c>
      <c r="I16" s="1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"/>
      <c r="AA16" s="9"/>
    </row>
    <row r="17" spans="1:27" ht="54.6" customHeight="1" thickBot="1">
      <c r="A17" s="7"/>
      <c r="B17" s="537" t="s">
        <v>107</v>
      </c>
      <c r="C17" s="538"/>
      <c r="D17" s="538"/>
      <c r="E17" s="538"/>
      <c r="F17" s="539"/>
      <c r="G17" s="16">
        <v>70</v>
      </c>
      <c r="H17" s="17" t="s">
        <v>39</v>
      </c>
      <c r="I17" s="1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"/>
      <c r="AA17" s="9"/>
    </row>
    <row r="18" spans="1:27" ht="85.2" customHeight="1" thickBot="1">
      <c r="A18" s="7"/>
      <c r="B18" s="534" t="s">
        <v>108</v>
      </c>
      <c r="C18" s="535"/>
      <c r="D18" s="535"/>
      <c r="E18" s="535"/>
      <c r="F18" s="536"/>
      <c r="G18" s="16" t="s">
        <v>70</v>
      </c>
      <c r="H18" s="17" t="s">
        <v>39</v>
      </c>
      <c r="I18" s="1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"/>
      <c r="AA18" s="9"/>
    </row>
    <row r="19" spans="1:27" ht="75" customHeight="1" thickBot="1">
      <c r="A19" s="7"/>
      <c r="B19" s="540" t="s">
        <v>109</v>
      </c>
      <c r="C19" s="541"/>
      <c r="D19" s="541"/>
      <c r="E19" s="541"/>
      <c r="F19" s="542"/>
      <c r="G19" s="16">
        <v>142</v>
      </c>
      <c r="H19" s="17" t="s">
        <v>39</v>
      </c>
      <c r="I19" s="1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"/>
      <c r="AA19" s="9"/>
    </row>
    <row r="20" spans="1:27" ht="20.399999999999999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"/>
      <c r="AA20" s="9"/>
    </row>
    <row r="21" spans="1:27" ht="20.399999999999999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"/>
      <c r="AA21" s="9"/>
    </row>
    <row r="22" spans="1:27" ht="20.399999999999999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"/>
      <c r="AA22" s="9"/>
    </row>
    <row r="23" spans="1:27" ht="20.399999999999999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"/>
      <c r="AA23" s="9"/>
    </row>
    <row r="24" spans="1:27" ht="20.399999999999999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"/>
      <c r="AA24" s="9"/>
    </row>
    <row r="25" spans="1:27" ht="20.399999999999999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"/>
      <c r="AA25" s="9"/>
    </row>
    <row r="26" spans="1:27" ht="20.399999999999999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"/>
      <c r="AA26" s="9"/>
    </row>
    <row r="27" spans="1:27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"/>
    </row>
    <row r="28" spans="1:27" ht="13.8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</row>
    <row r="29" spans="1:27" ht="17.39999999999999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</row>
    <row r="52" spans="1:39" ht="13.8" thickBot="1"/>
    <row r="53" spans="1:39" s="2" customFormat="1" ht="24.9" customHeight="1">
      <c r="A53" s="571"/>
      <c r="B53" s="572"/>
      <c r="C53" s="573"/>
      <c r="D53" s="392" t="s">
        <v>195</v>
      </c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4"/>
      <c r="Y53" s="394"/>
      <c r="Z53" s="394"/>
      <c r="AA53" s="395"/>
      <c r="AB53" s="400" t="s">
        <v>96</v>
      </c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2"/>
    </row>
    <row r="54" spans="1:39" s="2" customFormat="1" ht="24.9" customHeight="1">
      <c r="A54" s="403" t="s">
        <v>164</v>
      </c>
      <c r="B54" s="366"/>
      <c r="C54" s="367"/>
      <c r="D54" s="396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8"/>
      <c r="Y54" s="398"/>
      <c r="Z54" s="398"/>
      <c r="AA54" s="399"/>
      <c r="AB54" s="403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5"/>
    </row>
    <row r="55" spans="1:39" s="2" customFormat="1" ht="18" customHeight="1">
      <c r="A55" s="544" t="s">
        <v>190</v>
      </c>
      <c r="B55" s="404"/>
      <c r="C55" s="545"/>
      <c r="D55" s="12" t="s">
        <v>77</v>
      </c>
      <c r="E55" s="152"/>
      <c r="F55" s="152"/>
      <c r="G55" s="152"/>
      <c r="H55" s="152"/>
      <c r="I55" s="14" t="str">
        <f>(D9)</f>
        <v>PROFIL PRAKTYCZNY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AB55" s="101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153"/>
    </row>
    <row r="56" spans="1:39" s="2" customFormat="1" ht="18" customHeight="1">
      <c r="A56" s="544" t="s">
        <v>191</v>
      </c>
      <c r="B56" s="366"/>
      <c r="C56" s="367"/>
      <c r="D56" s="12" t="s">
        <v>60</v>
      </c>
      <c r="E56" s="23"/>
      <c r="F56" s="23"/>
      <c r="G56" s="23"/>
      <c r="H56" s="23"/>
      <c r="I56" s="14" t="str">
        <f>(D10)</f>
        <v>STUDIA PIERWSZEGO STOPNIA (3,5-letnie, inżynierskie)</v>
      </c>
      <c r="J56" s="24"/>
      <c r="K56" s="23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2"/>
      <c r="W56" s="12"/>
      <c r="X56" s="24"/>
      <c r="Y56" s="12"/>
      <c r="Z56" s="12"/>
      <c r="AA56" s="12"/>
      <c r="AB56" s="361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3"/>
    </row>
    <row r="57" spans="1:39" s="2" customFormat="1" ht="18" customHeight="1">
      <c r="A57" s="578"/>
      <c r="B57" s="366"/>
      <c r="C57" s="367"/>
      <c r="D57" s="12" t="s">
        <v>59</v>
      </c>
      <c r="E57" s="23"/>
      <c r="F57" s="23"/>
      <c r="G57" s="12"/>
      <c r="H57" s="12"/>
      <c r="I57" s="14" t="str">
        <f>(D11)</f>
        <v>STUDIA STACJONARNE</v>
      </c>
      <c r="J57" s="24"/>
      <c r="K57" s="14"/>
      <c r="L57" s="14"/>
      <c r="M57" s="13"/>
      <c r="N57" s="23"/>
      <c r="O57" s="14"/>
      <c r="P57" s="14"/>
      <c r="Q57" s="14"/>
      <c r="R57" s="14"/>
      <c r="S57" s="14"/>
      <c r="T57" s="14"/>
      <c r="U57" s="14"/>
      <c r="V57" s="12"/>
      <c r="W57" s="12"/>
      <c r="X57" s="24"/>
      <c r="Y57" s="1"/>
      <c r="Z57" s="1"/>
      <c r="AA57" s="1"/>
      <c r="AB57" s="361" t="s">
        <v>97</v>
      </c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3"/>
    </row>
    <row r="58" spans="1:39" s="2" customFormat="1" ht="18" customHeight="1">
      <c r="A58" s="579"/>
      <c r="B58" s="362"/>
      <c r="C58" s="364"/>
      <c r="D58" s="12" t="s">
        <v>0</v>
      </c>
      <c r="E58" s="12"/>
      <c r="F58" s="12"/>
      <c r="G58" s="12"/>
      <c r="H58" s="12"/>
      <c r="I58" s="14" t="str">
        <f>(D8)</f>
        <v>WZORNICTWO</v>
      </c>
      <c r="J58" s="24"/>
      <c r="K58" s="14"/>
      <c r="L58" s="14"/>
      <c r="M58" s="14"/>
      <c r="N58" s="23"/>
      <c r="O58" s="14"/>
      <c r="P58" s="14"/>
      <c r="Q58" s="14"/>
      <c r="R58" s="14"/>
      <c r="S58" s="14"/>
      <c r="T58" s="14"/>
      <c r="U58" s="14"/>
      <c r="V58" s="12"/>
      <c r="W58" s="12"/>
      <c r="X58" s="24"/>
      <c r="Y58" s="1"/>
      <c r="Z58" s="1"/>
      <c r="AA58" s="1"/>
      <c r="AB58" s="361" t="s">
        <v>76</v>
      </c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3"/>
    </row>
    <row r="59" spans="1:39" s="2" customFormat="1" ht="18" customHeight="1">
      <c r="A59" s="578"/>
      <c r="B59" s="366"/>
      <c r="C59" s="367"/>
      <c r="D59" s="25" t="s">
        <v>1</v>
      </c>
      <c r="E59" s="12"/>
      <c r="F59" s="12"/>
      <c r="G59" s="12"/>
      <c r="H59" s="12"/>
      <c r="I59" s="14" t="s">
        <v>61</v>
      </c>
      <c r="J59" s="2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2"/>
      <c r="W59" s="12"/>
      <c r="X59" s="24"/>
      <c r="Y59" s="12"/>
      <c r="Z59" s="12"/>
      <c r="AA59" s="12"/>
      <c r="AB59" s="365"/>
      <c r="AC59" s="366"/>
      <c r="AD59" s="366"/>
      <c r="AE59" s="366"/>
      <c r="AF59" s="366"/>
      <c r="AG59" s="366"/>
      <c r="AH59" s="366"/>
      <c r="AI59" s="366"/>
      <c r="AJ59" s="366"/>
      <c r="AK59" s="366"/>
      <c r="AL59" s="366"/>
      <c r="AM59" s="368"/>
    </row>
    <row r="60" spans="1:39" s="2" customFormat="1" ht="18" customHeight="1" thickBot="1">
      <c r="A60" s="580"/>
      <c r="B60" s="581"/>
      <c r="C60" s="582"/>
      <c r="D60" s="26"/>
      <c r="E60" s="27"/>
      <c r="F60" s="27"/>
      <c r="G60" s="27"/>
      <c r="H60" s="27"/>
      <c r="I60" s="27"/>
      <c r="J60" s="27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7"/>
      <c r="Y60" s="30"/>
      <c r="Z60" s="30"/>
      <c r="AA60" s="30"/>
      <c r="AB60" s="406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8"/>
    </row>
    <row r="61" spans="1:39" s="2" customFormat="1" ht="6" customHeight="1" thickBot="1">
      <c r="A61" s="3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32"/>
      <c r="AM61" s="33"/>
    </row>
    <row r="62" spans="1:39" s="2" customFormat="1">
      <c r="A62" s="584" t="s">
        <v>2</v>
      </c>
      <c r="B62" s="412" t="s">
        <v>74</v>
      </c>
      <c r="C62" s="413"/>
      <c r="D62" s="418" t="s">
        <v>3</v>
      </c>
      <c r="E62" s="419"/>
      <c r="F62" s="420"/>
      <c r="G62" s="424" t="s">
        <v>4</v>
      </c>
      <c r="H62" s="425"/>
      <c r="I62" s="425"/>
      <c r="J62" s="425"/>
      <c r="K62" s="425"/>
      <c r="L62" s="424" t="s">
        <v>79</v>
      </c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6"/>
    </row>
    <row r="63" spans="1:39" s="2" customFormat="1">
      <c r="A63" s="585"/>
      <c r="B63" s="414"/>
      <c r="C63" s="415"/>
      <c r="D63" s="421"/>
      <c r="E63" s="422"/>
      <c r="F63" s="423"/>
      <c r="G63" s="427" t="s">
        <v>5</v>
      </c>
      <c r="H63" s="372" t="s">
        <v>6</v>
      </c>
      <c r="I63" s="372"/>
      <c r="J63" s="372"/>
      <c r="K63" s="374"/>
      <c r="L63" s="430" t="s">
        <v>110</v>
      </c>
      <c r="M63" s="431"/>
      <c r="N63" s="431"/>
      <c r="O63" s="432"/>
      <c r="P63" s="430" t="s">
        <v>111</v>
      </c>
      <c r="Q63" s="431"/>
      <c r="R63" s="431"/>
      <c r="S63" s="432"/>
      <c r="T63" s="430" t="s">
        <v>112</v>
      </c>
      <c r="U63" s="431"/>
      <c r="V63" s="431"/>
      <c r="W63" s="432"/>
      <c r="X63" s="430" t="s">
        <v>119</v>
      </c>
      <c r="Y63" s="431"/>
      <c r="Z63" s="431"/>
      <c r="AA63" s="432"/>
      <c r="AB63" s="430" t="s">
        <v>114</v>
      </c>
      <c r="AC63" s="431"/>
      <c r="AD63" s="431"/>
      <c r="AE63" s="432"/>
      <c r="AF63" s="430" t="s">
        <v>115</v>
      </c>
      <c r="AG63" s="431"/>
      <c r="AH63" s="431"/>
      <c r="AI63" s="432"/>
      <c r="AJ63" s="430" t="s">
        <v>116</v>
      </c>
      <c r="AK63" s="431"/>
      <c r="AL63" s="431"/>
      <c r="AM63" s="432"/>
    </row>
    <row r="64" spans="1:39" s="2" customFormat="1" ht="12.75" customHeight="1">
      <c r="A64" s="585"/>
      <c r="B64" s="414"/>
      <c r="C64" s="415"/>
      <c r="D64" s="383" t="s">
        <v>7</v>
      </c>
      <c r="E64" s="385" t="s">
        <v>8</v>
      </c>
      <c r="F64" s="387" t="s">
        <v>39</v>
      </c>
      <c r="G64" s="428"/>
      <c r="H64" s="372" t="s">
        <v>9</v>
      </c>
      <c r="I64" s="372" t="s">
        <v>10</v>
      </c>
      <c r="J64" s="372" t="s">
        <v>80</v>
      </c>
      <c r="K64" s="374" t="s">
        <v>37</v>
      </c>
      <c r="L64" s="376" t="s">
        <v>95</v>
      </c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8"/>
    </row>
    <row r="65" spans="1:48" s="2" customFormat="1">
      <c r="A65" s="585"/>
      <c r="B65" s="414"/>
      <c r="C65" s="415"/>
      <c r="D65" s="383"/>
      <c r="E65" s="439"/>
      <c r="F65" s="440"/>
      <c r="G65" s="428"/>
      <c r="H65" s="372"/>
      <c r="I65" s="372"/>
      <c r="J65" s="372"/>
      <c r="K65" s="374"/>
      <c r="L65" s="379" t="s">
        <v>9</v>
      </c>
      <c r="M65" s="381" t="s">
        <v>10</v>
      </c>
      <c r="N65" s="385" t="s">
        <v>11</v>
      </c>
      <c r="O65" s="387" t="s">
        <v>81</v>
      </c>
      <c r="P65" s="379" t="s">
        <v>9</v>
      </c>
      <c r="Q65" s="381" t="s">
        <v>10</v>
      </c>
      <c r="R65" s="385" t="s">
        <v>11</v>
      </c>
      <c r="S65" s="387" t="s">
        <v>81</v>
      </c>
      <c r="T65" s="379" t="s">
        <v>9</v>
      </c>
      <c r="U65" s="381" t="s">
        <v>10</v>
      </c>
      <c r="V65" s="385" t="s">
        <v>11</v>
      </c>
      <c r="W65" s="387" t="s">
        <v>81</v>
      </c>
      <c r="X65" s="379" t="s">
        <v>9</v>
      </c>
      <c r="Y65" s="381" t="s">
        <v>10</v>
      </c>
      <c r="Z65" s="385" t="s">
        <v>11</v>
      </c>
      <c r="AA65" s="387" t="s">
        <v>81</v>
      </c>
      <c r="AB65" s="379" t="s">
        <v>9</v>
      </c>
      <c r="AC65" s="381" t="s">
        <v>10</v>
      </c>
      <c r="AD65" s="385" t="s">
        <v>11</v>
      </c>
      <c r="AE65" s="387" t="s">
        <v>81</v>
      </c>
      <c r="AF65" s="379" t="s">
        <v>9</v>
      </c>
      <c r="AG65" s="381" t="s">
        <v>10</v>
      </c>
      <c r="AH65" s="385" t="s">
        <v>11</v>
      </c>
      <c r="AI65" s="387" t="s">
        <v>81</v>
      </c>
      <c r="AJ65" s="379" t="s">
        <v>9</v>
      </c>
      <c r="AK65" s="381" t="s">
        <v>10</v>
      </c>
      <c r="AL65" s="385" t="s">
        <v>11</v>
      </c>
      <c r="AM65" s="387" t="s">
        <v>81</v>
      </c>
    </row>
    <row r="66" spans="1:48" s="2" customFormat="1" ht="13.8" thickBot="1">
      <c r="A66" s="586"/>
      <c r="B66" s="416"/>
      <c r="C66" s="417"/>
      <c r="D66" s="384"/>
      <c r="E66" s="386"/>
      <c r="F66" s="388"/>
      <c r="G66" s="429"/>
      <c r="H66" s="373"/>
      <c r="I66" s="373"/>
      <c r="J66" s="373"/>
      <c r="K66" s="375"/>
      <c r="L66" s="380"/>
      <c r="M66" s="382"/>
      <c r="N66" s="386"/>
      <c r="O66" s="388"/>
      <c r="P66" s="380"/>
      <c r="Q66" s="382"/>
      <c r="R66" s="386"/>
      <c r="S66" s="388"/>
      <c r="T66" s="380"/>
      <c r="U66" s="382"/>
      <c r="V66" s="386"/>
      <c r="W66" s="388"/>
      <c r="X66" s="380"/>
      <c r="Y66" s="382"/>
      <c r="Z66" s="386"/>
      <c r="AA66" s="388"/>
      <c r="AB66" s="380"/>
      <c r="AC66" s="382"/>
      <c r="AD66" s="386"/>
      <c r="AE66" s="388"/>
      <c r="AF66" s="380"/>
      <c r="AG66" s="382"/>
      <c r="AH66" s="386"/>
      <c r="AI66" s="388"/>
      <c r="AJ66" s="380"/>
      <c r="AK66" s="382"/>
      <c r="AL66" s="386"/>
      <c r="AM66" s="388"/>
    </row>
    <row r="67" spans="1:48" s="24" customFormat="1" ht="18" customHeight="1" thickBot="1">
      <c r="A67" s="34" t="s">
        <v>12</v>
      </c>
      <c r="B67" s="435" t="s">
        <v>82</v>
      </c>
      <c r="C67" s="435"/>
      <c r="D67" s="436"/>
      <c r="E67" s="436"/>
      <c r="F67" s="35"/>
      <c r="G67" s="36"/>
      <c r="H67" s="436"/>
      <c r="I67" s="436"/>
      <c r="J67" s="436"/>
      <c r="K67" s="436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8"/>
      <c r="AP67" s="354" t="s">
        <v>169</v>
      </c>
      <c r="AQ67" s="354" t="s">
        <v>170</v>
      </c>
      <c r="AR67" s="354" t="s">
        <v>171</v>
      </c>
      <c r="AS67" s="354" t="s">
        <v>172</v>
      </c>
      <c r="AT67" s="354" t="s">
        <v>173</v>
      </c>
      <c r="AU67" s="354" t="s">
        <v>174</v>
      </c>
      <c r="AV67" s="354" t="s">
        <v>175</v>
      </c>
    </row>
    <row r="68" spans="1:48" s="2" customFormat="1" ht="18" customHeight="1">
      <c r="A68" s="239" t="s">
        <v>13</v>
      </c>
      <c r="B68" s="557" t="s">
        <v>122</v>
      </c>
      <c r="C68" s="558"/>
      <c r="D68" s="240"/>
      <c r="E68" s="241">
        <v>4</v>
      </c>
      <c r="F68" s="291">
        <f>SUM(AP68:AV68)</f>
        <v>8</v>
      </c>
      <c r="G68" s="243">
        <v>120</v>
      </c>
      <c r="H68" s="244" t="s">
        <v>123</v>
      </c>
      <c r="I68" s="244" t="s">
        <v>123</v>
      </c>
      <c r="J68" s="244">
        <f>N68+R68+V68+Z68</f>
        <v>120</v>
      </c>
      <c r="K68" s="244" t="s">
        <v>123</v>
      </c>
      <c r="L68" s="239"/>
      <c r="M68" s="244"/>
      <c r="N68" s="244">
        <v>30</v>
      </c>
      <c r="O68" s="241"/>
      <c r="P68" s="245"/>
      <c r="Q68" s="246"/>
      <c r="R68" s="246">
        <v>30</v>
      </c>
      <c r="S68" s="242"/>
      <c r="T68" s="245"/>
      <c r="U68" s="246"/>
      <c r="V68" s="246">
        <v>30</v>
      </c>
      <c r="W68" s="242"/>
      <c r="X68" s="243"/>
      <c r="Y68" s="244"/>
      <c r="Z68" s="244">
        <v>30</v>
      </c>
      <c r="AA68" s="242"/>
      <c r="AB68" s="243"/>
      <c r="AC68" s="244"/>
      <c r="AD68" s="244"/>
      <c r="AE68" s="242"/>
      <c r="AF68" s="243"/>
      <c r="AG68" s="244"/>
      <c r="AH68" s="289"/>
      <c r="AI68" s="242"/>
      <c r="AJ68" s="243"/>
      <c r="AK68" s="244"/>
      <c r="AL68" s="244"/>
      <c r="AM68" s="242"/>
      <c r="AP68" s="355">
        <v>2</v>
      </c>
      <c r="AQ68" s="355">
        <v>2</v>
      </c>
      <c r="AR68" s="355">
        <v>2</v>
      </c>
      <c r="AS68" s="355">
        <v>2</v>
      </c>
      <c r="AT68" s="355"/>
      <c r="AU68" s="355"/>
      <c r="AV68" s="355"/>
    </row>
    <row r="69" spans="1:48" s="2" customFormat="1" ht="18" customHeight="1">
      <c r="A69" s="247" t="s">
        <v>14</v>
      </c>
      <c r="B69" s="555" t="s">
        <v>124</v>
      </c>
      <c r="C69" s="556"/>
      <c r="D69" s="240"/>
      <c r="E69" s="241">
        <v>1</v>
      </c>
      <c r="F69" s="292">
        <f>SUM(AP69:AV69)</f>
        <v>2</v>
      </c>
      <c r="G69" s="248">
        <v>30</v>
      </c>
      <c r="H69" s="238">
        <f>L69</f>
        <v>15</v>
      </c>
      <c r="I69" s="238" t="s">
        <v>123</v>
      </c>
      <c r="J69" s="238">
        <f>N69</f>
        <v>15</v>
      </c>
      <c r="K69" s="249" t="s">
        <v>123</v>
      </c>
      <c r="L69" s="250">
        <v>15</v>
      </c>
      <c r="M69" s="238"/>
      <c r="N69" s="238">
        <v>15</v>
      </c>
      <c r="O69" s="249"/>
      <c r="P69" s="250"/>
      <c r="Q69" s="238"/>
      <c r="R69" s="238"/>
      <c r="S69" s="251"/>
      <c r="T69" s="250"/>
      <c r="U69" s="238"/>
      <c r="V69" s="238"/>
      <c r="W69" s="251"/>
      <c r="X69" s="248"/>
      <c r="Y69" s="238"/>
      <c r="Z69" s="238"/>
      <c r="AA69" s="251"/>
      <c r="AB69" s="248"/>
      <c r="AC69" s="238"/>
      <c r="AD69" s="238"/>
      <c r="AE69" s="251"/>
      <c r="AF69" s="248"/>
      <c r="AG69" s="238"/>
      <c r="AH69" s="238"/>
      <c r="AI69" s="251"/>
      <c r="AJ69" s="248"/>
      <c r="AK69" s="238"/>
      <c r="AL69" s="238"/>
      <c r="AM69" s="251"/>
      <c r="AP69" s="355">
        <v>2</v>
      </c>
      <c r="AQ69" s="355"/>
      <c r="AR69" s="355"/>
      <c r="AS69" s="355"/>
      <c r="AT69" s="355"/>
      <c r="AU69" s="355"/>
      <c r="AV69" s="355"/>
    </row>
    <row r="70" spans="1:48" s="2" customFormat="1" ht="18" customHeight="1">
      <c r="A70" s="247" t="s">
        <v>15</v>
      </c>
      <c r="B70" s="555" t="s">
        <v>125</v>
      </c>
      <c r="C70" s="556"/>
      <c r="D70" s="240"/>
      <c r="E70" s="241">
        <v>1</v>
      </c>
      <c r="F70" s="292">
        <f t="shared" ref="F70:F75" si="0">SUM(AP70:AV70)</f>
        <v>1</v>
      </c>
      <c r="G70" s="248">
        <v>15</v>
      </c>
      <c r="H70" s="238">
        <f>L70</f>
        <v>15</v>
      </c>
      <c r="I70" s="238" t="s">
        <v>123</v>
      </c>
      <c r="J70" s="238" t="s">
        <v>123</v>
      </c>
      <c r="K70" s="249" t="s">
        <v>123</v>
      </c>
      <c r="L70" s="250">
        <v>15</v>
      </c>
      <c r="M70" s="238"/>
      <c r="N70" s="238"/>
      <c r="O70" s="249"/>
      <c r="P70" s="250"/>
      <c r="Q70" s="238"/>
      <c r="R70" s="238"/>
      <c r="S70" s="251"/>
      <c r="T70" s="250"/>
      <c r="U70" s="238"/>
      <c r="V70" s="238"/>
      <c r="W70" s="251"/>
      <c r="X70" s="248"/>
      <c r="Y70" s="238"/>
      <c r="Z70" s="238"/>
      <c r="AA70" s="251"/>
      <c r="AB70" s="248"/>
      <c r="AC70" s="238"/>
      <c r="AD70" s="238"/>
      <c r="AE70" s="252"/>
      <c r="AF70" s="248"/>
      <c r="AG70" s="238"/>
      <c r="AH70" s="238"/>
      <c r="AI70" s="252"/>
      <c r="AJ70" s="248"/>
      <c r="AK70" s="238"/>
      <c r="AL70" s="238"/>
      <c r="AM70" s="252"/>
      <c r="AP70" s="355">
        <v>1</v>
      </c>
      <c r="AQ70" s="355"/>
      <c r="AR70" s="355"/>
      <c r="AS70" s="355"/>
      <c r="AT70" s="355"/>
      <c r="AU70" s="355"/>
      <c r="AV70" s="355"/>
    </row>
    <row r="71" spans="1:48" s="2" customFormat="1" ht="18" customHeight="1">
      <c r="A71" s="247" t="s">
        <v>16</v>
      </c>
      <c r="B71" s="555" t="s">
        <v>126</v>
      </c>
      <c r="C71" s="556"/>
      <c r="D71" s="240"/>
      <c r="E71" s="241">
        <v>1</v>
      </c>
      <c r="F71" s="292">
        <f t="shared" si="0"/>
        <v>1</v>
      </c>
      <c r="G71" s="248">
        <v>15</v>
      </c>
      <c r="H71" s="238">
        <f>T71</f>
        <v>15</v>
      </c>
      <c r="I71" s="238" t="s">
        <v>123</v>
      </c>
      <c r="J71" s="238" t="s">
        <v>123</v>
      </c>
      <c r="K71" s="249" t="s">
        <v>123</v>
      </c>
      <c r="L71" s="250"/>
      <c r="M71" s="238"/>
      <c r="N71" s="238"/>
      <c r="O71" s="249"/>
      <c r="P71" s="250"/>
      <c r="Q71" s="238"/>
      <c r="R71" s="238"/>
      <c r="S71" s="251"/>
      <c r="T71" s="250">
        <v>15</v>
      </c>
      <c r="U71" s="238"/>
      <c r="V71" s="238"/>
      <c r="W71" s="251"/>
      <c r="X71" s="248"/>
      <c r="Y71" s="238"/>
      <c r="Z71" s="238"/>
      <c r="AA71" s="251"/>
      <c r="AB71" s="248"/>
      <c r="AC71" s="238"/>
      <c r="AD71" s="238"/>
      <c r="AE71" s="252"/>
      <c r="AF71" s="248"/>
      <c r="AG71" s="238"/>
      <c r="AH71" s="238"/>
      <c r="AI71" s="252"/>
      <c r="AJ71" s="248"/>
      <c r="AK71" s="238"/>
      <c r="AL71" s="238"/>
      <c r="AM71" s="252"/>
      <c r="AP71" s="355"/>
      <c r="AQ71" s="355"/>
      <c r="AR71" s="355">
        <v>1</v>
      </c>
      <c r="AS71" s="355"/>
      <c r="AT71" s="355"/>
      <c r="AU71" s="355"/>
      <c r="AV71" s="355"/>
    </row>
    <row r="72" spans="1:48" s="2" customFormat="1" ht="18" customHeight="1">
      <c r="A72" s="247" t="s">
        <v>17</v>
      </c>
      <c r="B72" s="555" t="s">
        <v>127</v>
      </c>
      <c r="C72" s="556"/>
      <c r="D72" s="240"/>
      <c r="E72" s="241">
        <v>2</v>
      </c>
      <c r="F72" s="292">
        <f t="shared" si="0"/>
        <v>0</v>
      </c>
      <c r="G72" s="248">
        <v>60</v>
      </c>
      <c r="H72" s="238" t="s">
        <v>123</v>
      </c>
      <c r="I72" s="238">
        <f>M72+Q72</f>
        <v>60</v>
      </c>
      <c r="J72" s="238" t="s">
        <v>123</v>
      </c>
      <c r="K72" s="249" t="s">
        <v>123</v>
      </c>
      <c r="L72" s="250"/>
      <c r="M72" s="238">
        <v>30</v>
      </c>
      <c r="N72" s="238"/>
      <c r="O72" s="249"/>
      <c r="P72" s="250"/>
      <c r="Q72" s="238">
        <v>30</v>
      </c>
      <c r="R72" s="238"/>
      <c r="S72" s="251"/>
      <c r="T72" s="250"/>
      <c r="U72" s="238"/>
      <c r="V72" s="238"/>
      <c r="W72" s="251"/>
      <c r="X72" s="248"/>
      <c r="Y72" s="238"/>
      <c r="Z72" s="238"/>
      <c r="AA72" s="290"/>
      <c r="AB72" s="248"/>
      <c r="AC72" s="238"/>
      <c r="AD72" s="238"/>
      <c r="AE72" s="252"/>
      <c r="AF72" s="248"/>
      <c r="AG72" s="238"/>
      <c r="AH72" s="238"/>
      <c r="AI72" s="252"/>
      <c r="AJ72" s="248"/>
      <c r="AK72" s="238"/>
      <c r="AL72" s="238"/>
      <c r="AM72" s="252"/>
      <c r="AP72" s="355"/>
      <c r="AQ72" s="355"/>
      <c r="AR72" s="355"/>
      <c r="AS72" s="355"/>
      <c r="AT72" s="355"/>
      <c r="AU72" s="355"/>
      <c r="AV72" s="355"/>
    </row>
    <row r="73" spans="1:48" s="2" customFormat="1" ht="18" customHeight="1">
      <c r="A73" s="262" t="s">
        <v>29</v>
      </c>
      <c r="B73" s="589" t="s">
        <v>128</v>
      </c>
      <c r="C73" s="590"/>
      <c r="D73" s="253"/>
      <c r="E73" s="263">
        <v>2</v>
      </c>
      <c r="F73" s="292">
        <f t="shared" si="0"/>
        <v>4</v>
      </c>
      <c r="G73" s="257">
        <v>45</v>
      </c>
      <c r="H73" s="256">
        <f>P73+AJ73</f>
        <v>45</v>
      </c>
      <c r="I73" s="256" t="s">
        <v>123</v>
      </c>
      <c r="J73" s="256" t="s">
        <v>123</v>
      </c>
      <c r="K73" s="264" t="s">
        <v>123</v>
      </c>
      <c r="L73" s="255"/>
      <c r="M73" s="256"/>
      <c r="N73" s="256"/>
      <c r="O73" s="249"/>
      <c r="P73" s="255">
        <v>30</v>
      </c>
      <c r="Q73" s="256"/>
      <c r="R73" s="256"/>
      <c r="S73" s="251"/>
      <c r="T73" s="255"/>
      <c r="U73" s="256"/>
      <c r="V73" s="256"/>
      <c r="W73" s="251"/>
      <c r="X73" s="257"/>
      <c r="Y73" s="256"/>
      <c r="Z73" s="256"/>
      <c r="AA73" s="254"/>
      <c r="AB73" s="255"/>
      <c r="AC73" s="256"/>
      <c r="AD73" s="256"/>
      <c r="AE73" s="261"/>
      <c r="AF73" s="255"/>
      <c r="AG73" s="256"/>
      <c r="AH73" s="256"/>
      <c r="AI73" s="261"/>
      <c r="AJ73" s="255">
        <v>15</v>
      </c>
      <c r="AK73" s="265"/>
      <c r="AL73" s="256"/>
      <c r="AM73" s="252"/>
      <c r="AP73" s="355"/>
      <c r="AQ73" s="355">
        <v>2</v>
      </c>
      <c r="AR73" s="355"/>
      <c r="AS73" s="355"/>
      <c r="AT73" s="355"/>
      <c r="AU73" s="355"/>
      <c r="AV73" s="355">
        <v>2</v>
      </c>
    </row>
    <row r="74" spans="1:48" s="2" customFormat="1" ht="18" customHeight="1">
      <c r="A74" s="262" t="s">
        <v>30</v>
      </c>
      <c r="B74" s="587" t="s">
        <v>129</v>
      </c>
      <c r="C74" s="588"/>
      <c r="D74" s="266"/>
      <c r="E74" s="267">
        <v>1</v>
      </c>
      <c r="F74" s="292">
        <f t="shared" si="0"/>
        <v>1</v>
      </c>
      <c r="G74" s="268">
        <v>15</v>
      </c>
      <c r="H74" s="269">
        <f>L74</f>
        <v>15</v>
      </c>
      <c r="I74" s="270" t="s">
        <v>123</v>
      </c>
      <c r="J74" s="270" t="s">
        <v>123</v>
      </c>
      <c r="K74" s="270" t="s">
        <v>123</v>
      </c>
      <c r="L74" s="353">
        <v>15</v>
      </c>
      <c r="M74" s="271"/>
      <c r="N74" s="271"/>
      <c r="O74" s="294"/>
      <c r="P74" s="273"/>
      <c r="Q74" s="271"/>
      <c r="R74" s="271"/>
      <c r="S74" s="294"/>
      <c r="T74" s="274"/>
      <c r="U74" s="275"/>
      <c r="V74" s="276"/>
      <c r="W74" s="287"/>
      <c r="X74" s="288"/>
      <c r="Y74" s="275"/>
      <c r="Z74" s="276"/>
      <c r="AA74" s="293"/>
      <c r="AB74" s="248"/>
      <c r="AC74" s="275"/>
      <c r="AD74" s="276"/>
      <c r="AE74" s="277"/>
      <c r="AF74" s="259"/>
      <c r="AG74" s="260"/>
      <c r="AH74" s="260"/>
      <c r="AI74" s="258"/>
      <c r="AJ74" s="278"/>
      <c r="AK74" s="260"/>
      <c r="AL74" s="260"/>
      <c r="AM74" s="258"/>
      <c r="AP74" s="355">
        <v>1</v>
      </c>
      <c r="AQ74" s="355"/>
      <c r="AR74" s="355"/>
      <c r="AS74" s="355"/>
      <c r="AT74" s="355"/>
      <c r="AU74" s="355"/>
      <c r="AV74" s="355"/>
    </row>
    <row r="75" spans="1:48" s="2" customFormat="1" ht="18" customHeight="1" thickBot="1">
      <c r="A75" s="262" t="s">
        <v>31</v>
      </c>
      <c r="B75" s="587" t="s">
        <v>130</v>
      </c>
      <c r="C75" s="588"/>
      <c r="D75" s="266"/>
      <c r="E75" s="267">
        <v>1</v>
      </c>
      <c r="F75" s="292">
        <f t="shared" si="0"/>
        <v>2</v>
      </c>
      <c r="G75" s="268">
        <v>15</v>
      </c>
      <c r="H75" s="269">
        <f>L75</f>
        <v>15</v>
      </c>
      <c r="I75" s="270" t="s">
        <v>123</v>
      </c>
      <c r="J75" s="270" t="s">
        <v>123</v>
      </c>
      <c r="K75" s="270"/>
      <c r="L75" s="353">
        <v>15</v>
      </c>
      <c r="M75" s="271"/>
      <c r="N75" s="271"/>
      <c r="O75" s="294"/>
      <c r="P75" s="273"/>
      <c r="Q75" s="271"/>
      <c r="R75" s="271"/>
      <c r="S75" s="272"/>
      <c r="T75" s="273"/>
      <c r="U75" s="271"/>
      <c r="V75" s="271"/>
      <c r="W75" s="272"/>
      <c r="X75" s="273"/>
      <c r="Y75" s="271"/>
      <c r="Z75" s="271"/>
      <c r="AA75" s="272"/>
      <c r="AB75" s="279"/>
      <c r="AC75" s="280"/>
      <c r="AD75" s="281"/>
      <c r="AE75" s="282"/>
      <c r="AF75" s="283"/>
      <c r="AG75" s="284"/>
      <c r="AH75" s="284"/>
      <c r="AI75" s="285"/>
      <c r="AJ75" s="286"/>
      <c r="AK75" s="284"/>
      <c r="AL75" s="284"/>
      <c r="AM75" s="285"/>
      <c r="AP75" s="355">
        <v>2</v>
      </c>
      <c r="AQ75" s="355"/>
      <c r="AR75" s="355"/>
      <c r="AS75" s="355"/>
      <c r="AT75" s="355"/>
      <c r="AU75" s="355"/>
      <c r="AV75" s="355"/>
    </row>
    <row r="76" spans="1:48" s="2" customFormat="1" ht="13.5" customHeight="1" thickTop="1">
      <c r="A76" s="60"/>
      <c r="B76" s="445" t="s">
        <v>18</v>
      </c>
      <c r="C76" s="446"/>
      <c r="D76" s="449">
        <f t="shared" ref="D76:AM76" si="1">SUM(D68:D75)</f>
        <v>0</v>
      </c>
      <c r="E76" s="451">
        <f t="shared" si="1"/>
        <v>13</v>
      </c>
      <c r="F76" s="453">
        <f t="shared" si="1"/>
        <v>19</v>
      </c>
      <c r="G76" s="455">
        <f t="shared" si="1"/>
        <v>315</v>
      </c>
      <c r="H76" s="451">
        <f t="shared" si="1"/>
        <v>120</v>
      </c>
      <c r="I76" s="451">
        <f t="shared" si="1"/>
        <v>60</v>
      </c>
      <c r="J76" s="451">
        <f t="shared" si="1"/>
        <v>135</v>
      </c>
      <c r="K76" s="453">
        <f t="shared" si="1"/>
        <v>0</v>
      </c>
      <c r="L76" s="61">
        <f t="shared" si="1"/>
        <v>60</v>
      </c>
      <c r="M76" s="62">
        <f t="shared" si="1"/>
        <v>30</v>
      </c>
      <c r="N76" s="62">
        <f t="shared" si="1"/>
        <v>45</v>
      </c>
      <c r="O76" s="63">
        <f t="shared" si="1"/>
        <v>0</v>
      </c>
      <c r="P76" s="61">
        <f t="shared" si="1"/>
        <v>30</v>
      </c>
      <c r="Q76" s="62">
        <f t="shared" si="1"/>
        <v>30</v>
      </c>
      <c r="R76" s="62">
        <f t="shared" si="1"/>
        <v>30</v>
      </c>
      <c r="S76" s="64">
        <f t="shared" si="1"/>
        <v>0</v>
      </c>
      <c r="T76" s="61">
        <f t="shared" si="1"/>
        <v>15</v>
      </c>
      <c r="U76" s="62">
        <f t="shared" si="1"/>
        <v>0</v>
      </c>
      <c r="V76" s="62">
        <f t="shared" si="1"/>
        <v>30</v>
      </c>
      <c r="W76" s="64">
        <f t="shared" si="1"/>
        <v>0</v>
      </c>
      <c r="X76" s="65">
        <f t="shared" si="1"/>
        <v>0</v>
      </c>
      <c r="Y76" s="62">
        <f t="shared" si="1"/>
        <v>0</v>
      </c>
      <c r="Z76" s="62">
        <f t="shared" si="1"/>
        <v>30</v>
      </c>
      <c r="AA76" s="64">
        <f t="shared" si="1"/>
        <v>0</v>
      </c>
      <c r="AB76" s="65">
        <f t="shared" si="1"/>
        <v>0</v>
      </c>
      <c r="AC76" s="62">
        <f t="shared" si="1"/>
        <v>0</v>
      </c>
      <c r="AD76" s="62">
        <f t="shared" si="1"/>
        <v>0</v>
      </c>
      <c r="AE76" s="64">
        <f t="shared" si="1"/>
        <v>0</v>
      </c>
      <c r="AF76" s="61">
        <f t="shared" si="1"/>
        <v>0</v>
      </c>
      <c r="AG76" s="62">
        <f t="shared" si="1"/>
        <v>0</v>
      </c>
      <c r="AH76" s="62">
        <f t="shared" si="1"/>
        <v>0</v>
      </c>
      <c r="AI76" s="64">
        <f t="shared" si="1"/>
        <v>0</v>
      </c>
      <c r="AJ76" s="65">
        <f t="shared" si="1"/>
        <v>15</v>
      </c>
      <c r="AK76" s="62">
        <f t="shared" si="1"/>
        <v>0</v>
      </c>
      <c r="AL76" s="62">
        <f t="shared" si="1"/>
        <v>0</v>
      </c>
      <c r="AM76" s="64">
        <f t="shared" si="1"/>
        <v>0</v>
      </c>
      <c r="AO76" s="2" t="s">
        <v>176</v>
      </c>
      <c r="AP76" s="355">
        <f>SUM(AP68:AP75)</f>
        <v>8</v>
      </c>
      <c r="AQ76" s="355">
        <f t="shared" ref="AQ76:AV76" si="2">SUM(AQ68:AQ75)</f>
        <v>4</v>
      </c>
      <c r="AR76" s="355">
        <f t="shared" si="2"/>
        <v>3</v>
      </c>
      <c r="AS76" s="355">
        <f t="shared" si="2"/>
        <v>2</v>
      </c>
      <c r="AT76" s="355">
        <f t="shared" si="2"/>
        <v>0</v>
      </c>
      <c r="AU76" s="355">
        <f t="shared" si="2"/>
        <v>0</v>
      </c>
      <c r="AV76" s="355">
        <f t="shared" si="2"/>
        <v>2</v>
      </c>
    </row>
    <row r="77" spans="1:48" s="2" customFormat="1" ht="13.5" customHeight="1" thickBot="1">
      <c r="A77" s="66"/>
      <c r="B77" s="447"/>
      <c r="C77" s="448"/>
      <c r="D77" s="450"/>
      <c r="E77" s="452"/>
      <c r="F77" s="454"/>
      <c r="G77" s="456"/>
      <c r="H77" s="452"/>
      <c r="I77" s="452"/>
      <c r="J77" s="452"/>
      <c r="K77" s="454"/>
      <c r="L77" s="457">
        <f>SUM(L76:O76)</f>
        <v>135</v>
      </c>
      <c r="M77" s="458"/>
      <c r="N77" s="458"/>
      <c r="O77" s="459"/>
      <c r="P77" s="457">
        <f>SUM(P76:S76)</f>
        <v>90</v>
      </c>
      <c r="Q77" s="458"/>
      <c r="R77" s="458"/>
      <c r="S77" s="459"/>
      <c r="T77" s="457">
        <f>SUM(T76:W76)</f>
        <v>45</v>
      </c>
      <c r="U77" s="458"/>
      <c r="V77" s="458"/>
      <c r="W77" s="459"/>
      <c r="X77" s="66"/>
      <c r="Y77" s="154">
        <f>SUM(X76:AA76)</f>
        <v>30</v>
      </c>
      <c r="Z77" s="154"/>
      <c r="AA77" s="155"/>
      <c r="AB77" s="457">
        <f>SUM(AB76:AE76)</f>
        <v>0</v>
      </c>
      <c r="AC77" s="458"/>
      <c r="AD77" s="458"/>
      <c r="AE77" s="459"/>
      <c r="AF77" s="457">
        <f>SUM(AF76:AI76)</f>
        <v>0</v>
      </c>
      <c r="AG77" s="458"/>
      <c r="AH77" s="458"/>
      <c r="AI77" s="459"/>
      <c r="AJ77" s="457">
        <f>SUM(AJ76:AM76)</f>
        <v>15</v>
      </c>
      <c r="AK77" s="458"/>
      <c r="AL77" s="458"/>
      <c r="AM77" s="459"/>
    </row>
    <row r="78" spans="1:48" s="2" customFormat="1" ht="12.75" customHeight="1">
      <c r="A78" s="460" t="s">
        <v>83</v>
      </c>
      <c r="B78" s="461"/>
      <c r="C78" s="462"/>
      <c r="D78" s="463" t="s">
        <v>7</v>
      </c>
      <c r="E78" s="439" t="s">
        <v>8</v>
      </c>
      <c r="F78" s="387" t="s">
        <v>39</v>
      </c>
      <c r="G78" s="464" t="s">
        <v>5</v>
      </c>
      <c r="H78" s="372" t="s">
        <v>9</v>
      </c>
      <c r="I78" s="372" t="s">
        <v>10</v>
      </c>
      <c r="J78" s="372" t="s">
        <v>80</v>
      </c>
      <c r="K78" s="374" t="s">
        <v>37</v>
      </c>
      <c r="L78" s="430" t="s">
        <v>110</v>
      </c>
      <c r="M78" s="431"/>
      <c r="N78" s="431"/>
      <c r="O78" s="432"/>
      <c r="P78" s="430" t="s">
        <v>111</v>
      </c>
      <c r="Q78" s="431"/>
      <c r="R78" s="431"/>
      <c r="S78" s="432"/>
      <c r="T78" s="430" t="s">
        <v>112</v>
      </c>
      <c r="U78" s="431"/>
      <c r="V78" s="431"/>
      <c r="W78" s="432"/>
      <c r="X78" s="430" t="s">
        <v>119</v>
      </c>
      <c r="Y78" s="431"/>
      <c r="Z78" s="431"/>
      <c r="AA78" s="432"/>
      <c r="AB78" s="430" t="s">
        <v>114</v>
      </c>
      <c r="AC78" s="431"/>
      <c r="AD78" s="431"/>
      <c r="AE78" s="432"/>
      <c r="AF78" s="430" t="s">
        <v>115</v>
      </c>
      <c r="AG78" s="431"/>
      <c r="AH78" s="431"/>
      <c r="AI78" s="432"/>
      <c r="AJ78" s="430" t="s">
        <v>116</v>
      </c>
      <c r="AK78" s="431"/>
      <c r="AL78" s="431"/>
      <c r="AM78" s="432"/>
    </row>
    <row r="79" spans="1:48" s="2" customFormat="1">
      <c r="A79" s="460"/>
      <c r="B79" s="461"/>
      <c r="C79" s="462"/>
      <c r="D79" s="383"/>
      <c r="E79" s="439"/>
      <c r="F79" s="440"/>
      <c r="G79" s="464"/>
      <c r="H79" s="372"/>
      <c r="I79" s="372"/>
      <c r="J79" s="372"/>
      <c r="K79" s="374"/>
      <c r="L79" s="379" t="s">
        <v>9</v>
      </c>
      <c r="M79" s="381" t="s">
        <v>10</v>
      </c>
      <c r="N79" s="385" t="s">
        <v>11</v>
      </c>
      <c r="O79" s="387" t="s">
        <v>81</v>
      </c>
      <c r="P79" s="379" t="s">
        <v>9</v>
      </c>
      <c r="Q79" s="381" t="s">
        <v>10</v>
      </c>
      <c r="R79" s="385" t="s">
        <v>11</v>
      </c>
      <c r="S79" s="387" t="s">
        <v>81</v>
      </c>
      <c r="T79" s="379" t="s">
        <v>9</v>
      </c>
      <c r="U79" s="381" t="s">
        <v>10</v>
      </c>
      <c r="V79" s="385" t="s">
        <v>11</v>
      </c>
      <c r="W79" s="387" t="s">
        <v>81</v>
      </c>
      <c r="X79" s="379" t="s">
        <v>9</v>
      </c>
      <c r="Y79" s="381" t="s">
        <v>10</v>
      </c>
      <c r="Z79" s="385" t="s">
        <v>11</v>
      </c>
      <c r="AA79" s="387" t="s">
        <v>81</v>
      </c>
      <c r="AB79" s="379" t="s">
        <v>9</v>
      </c>
      <c r="AC79" s="381" t="s">
        <v>10</v>
      </c>
      <c r="AD79" s="385" t="s">
        <v>11</v>
      </c>
      <c r="AE79" s="387" t="s">
        <v>81</v>
      </c>
      <c r="AF79" s="379" t="s">
        <v>9</v>
      </c>
      <c r="AG79" s="381" t="s">
        <v>10</v>
      </c>
      <c r="AH79" s="385" t="s">
        <v>11</v>
      </c>
      <c r="AI79" s="387" t="s">
        <v>81</v>
      </c>
      <c r="AJ79" s="379" t="s">
        <v>9</v>
      </c>
      <c r="AK79" s="381" t="s">
        <v>10</v>
      </c>
      <c r="AL79" s="385" t="s">
        <v>11</v>
      </c>
      <c r="AM79" s="387" t="s">
        <v>81</v>
      </c>
    </row>
    <row r="80" spans="1:48" s="2" customFormat="1" ht="13.8" thickBot="1">
      <c r="A80" s="460"/>
      <c r="B80" s="461"/>
      <c r="C80" s="462"/>
      <c r="D80" s="384"/>
      <c r="E80" s="386"/>
      <c r="F80" s="388"/>
      <c r="G80" s="380"/>
      <c r="H80" s="373"/>
      <c r="I80" s="373"/>
      <c r="J80" s="373"/>
      <c r="K80" s="375"/>
      <c r="L80" s="380"/>
      <c r="M80" s="382"/>
      <c r="N80" s="386"/>
      <c r="O80" s="388"/>
      <c r="P80" s="380"/>
      <c r="Q80" s="382"/>
      <c r="R80" s="386"/>
      <c r="S80" s="388"/>
      <c r="T80" s="380"/>
      <c r="U80" s="382"/>
      <c r="V80" s="386"/>
      <c r="W80" s="388"/>
      <c r="X80" s="380"/>
      <c r="Y80" s="382"/>
      <c r="Z80" s="386"/>
      <c r="AA80" s="388"/>
      <c r="AB80" s="380"/>
      <c r="AC80" s="382"/>
      <c r="AD80" s="386"/>
      <c r="AE80" s="388"/>
      <c r="AF80" s="380"/>
      <c r="AG80" s="382"/>
      <c r="AH80" s="386"/>
      <c r="AI80" s="388"/>
      <c r="AJ80" s="380"/>
      <c r="AK80" s="382"/>
      <c r="AL80" s="386"/>
      <c r="AM80" s="388"/>
    </row>
    <row r="81" spans="1:41" s="2" customFormat="1" ht="12.75" customHeight="1">
      <c r="A81" s="460"/>
      <c r="B81" s="461"/>
      <c r="C81" s="462"/>
      <c r="D81" s="465">
        <f t="shared" ref="D81:AM81" si="3">SUM(D76)</f>
        <v>0</v>
      </c>
      <c r="E81" s="467">
        <f t="shared" si="3"/>
        <v>13</v>
      </c>
      <c r="F81" s="469">
        <f>SUM(F76)</f>
        <v>19</v>
      </c>
      <c r="G81" s="471">
        <f t="shared" si="3"/>
        <v>315</v>
      </c>
      <c r="H81" s="467">
        <f t="shared" si="3"/>
        <v>120</v>
      </c>
      <c r="I81" s="467">
        <f t="shared" si="3"/>
        <v>60</v>
      </c>
      <c r="J81" s="467">
        <f t="shared" si="3"/>
        <v>135</v>
      </c>
      <c r="K81" s="467">
        <f t="shared" si="3"/>
        <v>0</v>
      </c>
      <c r="L81" s="67">
        <f t="shared" si="3"/>
        <v>60</v>
      </c>
      <c r="M81" s="68">
        <f t="shared" si="3"/>
        <v>30</v>
      </c>
      <c r="N81" s="68">
        <f t="shared" si="3"/>
        <v>45</v>
      </c>
      <c r="O81" s="69">
        <f t="shared" si="3"/>
        <v>0</v>
      </c>
      <c r="P81" s="67">
        <f t="shared" si="3"/>
        <v>30</v>
      </c>
      <c r="Q81" s="68">
        <f t="shared" si="3"/>
        <v>30</v>
      </c>
      <c r="R81" s="68">
        <f t="shared" si="3"/>
        <v>30</v>
      </c>
      <c r="S81" s="70">
        <f t="shared" si="3"/>
        <v>0</v>
      </c>
      <c r="T81" s="71">
        <f t="shared" si="3"/>
        <v>15</v>
      </c>
      <c r="U81" s="68">
        <f t="shared" si="3"/>
        <v>0</v>
      </c>
      <c r="V81" s="68">
        <f t="shared" si="3"/>
        <v>30</v>
      </c>
      <c r="W81" s="69">
        <f t="shared" si="3"/>
        <v>0</v>
      </c>
      <c r="X81" s="67">
        <f t="shared" si="3"/>
        <v>0</v>
      </c>
      <c r="Y81" s="68">
        <f t="shared" si="3"/>
        <v>0</v>
      </c>
      <c r="Z81" s="68">
        <f t="shared" si="3"/>
        <v>30</v>
      </c>
      <c r="AA81" s="70">
        <f t="shared" si="3"/>
        <v>0</v>
      </c>
      <c r="AB81" s="71">
        <f t="shared" si="3"/>
        <v>0</v>
      </c>
      <c r="AC81" s="68">
        <f t="shared" si="3"/>
        <v>0</v>
      </c>
      <c r="AD81" s="68">
        <f t="shared" si="3"/>
        <v>0</v>
      </c>
      <c r="AE81" s="69">
        <f t="shared" si="3"/>
        <v>0</v>
      </c>
      <c r="AF81" s="67">
        <f t="shared" si="3"/>
        <v>0</v>
      </c>
      <c r="AG81" s="68">
        <f t="shared" si="3"/>
        <v>0</v>
      </c>
      <c r="AH81" s="68">
        <f t="shared" si="3"/>
        <v>0</v>
      </c>
      <c r="AI81" s="70">
        <f t="shared" si="3"/>
        <v>0</v>
      </c>
      <c r="AJ81" s="71">
        <f t="shared" si="3"/>
        <v>15</v>
      </c>
      <c r="AK81" s="68">
        <f t="shared" si="3"/>
        <v>0</v>
      </c>
      <c r="AL81" s="68">
        <f t="shared" si="3"/>
        <v>0</v>
      </c>
      <c r="AM81" s="70">
        <f t="shared" si="3"/>
        <v>0</v>
      </c>
      <c r="AO81" s="2" t="s">
        <v>40</v>
      </c>
    </row>
    <row r="82" spans="1:41" s="2" customFormat="1" ht="13.5" customHeight="1" thickBot="1">
      <c r="A82" s="460"/>
      <c r="B82" s="461"/>
      <c r="C82" s="462"/>
      <c r="D82" s="466"/>
      <c r="E82" s="468"/>
      <c r="F82" s="470"/>
      <c r="G82" s="472"/>
      <c r="H82" s="468"/>
      <c r="I82" s="468"/>
      <c r="J82" s="468"/>
      <c r="K82" s="468"/>
      <c r="L82" s="473">
        <f>SUM(L81:O81)</f>
        <v>135</v>
      </c>
      <c r="M82" s="474"/>
      <c r="N82" s="474"/>
      <c r="O82" s="475"/>
      <c r="P82" s="473">
        <f>SUM(P81:S81)</f>
        <v>90</v>
      </c>
      <c r="Q82" s="474"/>
      <c r="R82" s="474"/>
      <c r="S82" s="475"/>
      <c r="T82" s="473">
        <f>SUM(T81:W81)</f>
        <v>45</v>
      </c>
      <c r="U82" s="474"/>
      <c r="V82" s="474"/>
      <c r="W82" s="475"/>
      <c r="X82" s="473">
        <f>SUM(X81:AA81)</f>
        <v>30</v>
      </c>
      <c r="Y82" s="474"/>
      <c r="Z82" s="474"/>
      <c r="AA82" s="475"/>
      <c r="AB82" s="473">
        <f>SUM(AB81:AE81)</f>
        <v>0</v>
      </c>
      <c r="AC82" s="474"/>
      <c r="AD82" s="474"/>
      <c r="AE82" s="475"/>
      <c r="AF82" s="473">
        <f>SUM(AF81:AI81)</f>
        <v>0</v>
      </c>
      <c r="AG82" s="474"/>
      <c r="AH82" s="474"/>
      <c r="AI82" s="475"/>
      <c r="AJ82" s="473">
        <f>SUM(AJ81:AM81)</f>
        <v>15</v>
      </c>
      <c r="AK82" s="474"/>
      <c r="AL82" s="474"/>
      <c r="AM82" s="475"/>
      <c r="AO82" s="2">
        <f>SUM(L82:AM82)</f>
        <v>315</v>
      </c>
    </row>
    <row r="83" spans="1:41" s="2" customFormat="1">
      <c r="A83" s="460"/>
      <c r="B83" s="461"/>
      <c r="C83" s="462"/>
      <c r="D83" s="488" t="s">
        <v>19</v>
      </c>
      <c r="E83" s="401"/>
      <c r="F83" s="489"/>
      <c r="G83" s="479" t="s">
        <v>20</v>
      </c>
      <c r="H83" s="425"/>
      <c r="I83" s="425"/>
      <c r="J83" s="425"/>
      <c r="K83" s="426"/>
      <c r="L83" s="592">
        <v>0</v>
      </c>
      <c r="M83" s="592"/>
      <c r="N83" s="592"/>
      <c r="O83" s="592"/>
      <c r="P83" s="592">
        <v>0</v>
      </c>
      <c r="Q83" s="592"/>
      <c r="R83" s="592"/>
      <c r="S83" s="592"/>
      <c r="T83" s="592">
        <v>0</v>
      </c>
      <c r="U83" s="592"/>
      <c r="V83" s="592"/>
      <c r="W83" s="592"/>
      <c r="X83" s="592">
        <v>0</v>
      </c>
      <c r="Y83" s="592"/>
      <c r="Z83" s="592"/>
      <c r="AA83" s="592"/>
      <c r="AB83" s="592">
        <v>0</v>
      </c>
      <c r="AC83" s="592"/>
      <c r="AD83" s="592"/>
      <c r="AE83" s="592"/>
      <c r="AF83" s="592">
        <v>0</v>
      </c>
      <c r="AG83" s="592"/>
      <c r="AH83" s="592"/>
      <c r="AI83" s="592"/>
      <c r="AJ83" s="592">
        <v>0</v>
      </c>
      <c r="AK83" s="592"/>
      <c r="AL83" s="592"/>
      <c r="AM83" s="592"/>
      <c r="AO83" s="2">
        <f>SUM(L83:AM83)</f>
        <v>0</v>
      </c>
    </row>
    <row r="84" spans="1:41" s="2" customFormat="1">
      <c r="A84" s="460"/>
      <c r="B84" s="461"/>
      <c r="C84" s="462"/>
      <c r="D84" s="490"/>
      <c r="E84" s="404"/>
      <c r="F84" s="491"/>
      <c r="G84" s="495" t="s">
        <v>21</v>
      </c>
      <c r="H84" s="496"/>
      <c r="I84" s="496"/>
      <c r="J84" s="496"/>
      <c r="K84" s="497"/>
      <c r="L84" s="593">
        <v>6</v>
      </c>
      <c r="M84" s="593"/>
      <c r="N84" s="593"/>
      <c r="O84" s="593"/>
      <c r="P84" s="593">
        <v>3</v>
      </c>
      <c r="Q84" s="593"/>
      <c r="R84" s="593"/>
      <c r="S84" s="593"/>
      <c r="T84" s="593">
        <v>2</v>
      </c>
      <c r="U84" s="593"/>
      <c r="V84" s="593"/>
      <c r="W84" s="593"/>
      <c r="X84" s="593">
        <v>1</v>
      </c>
      <c r="Y84" s="593"/>
      <c r="Z84" s="593"/>
      <c r="AA84" s="593"/>
      <c r="AB84" s="593">
        <v>0</v>
      </c>
      <c r="AC84" s="593"/>
      <c r="AD84" s="593"/>
      <c r="AE84" s="593"/>
      <c r="AF84" s="593">
        <v>0</v>
      </c>
      <c r="AG84" s="593"/>
      <c r="AH84" s="593"/>
      <c r="AI84" s="593"/>
      <c r="AJ84" s="593">
        <v>1</v>
      </c>
      <c r="AK84" s="593"/>
      <c r="AL84" s="593"/>
      <c r="AM84" s="593"/>
      <c r="AO84" s="2">
        <f>SUM(L84:AM84)</f>
        <v>13</v>
      </c>
    </row>
    <row r="85" spans="1:41" s="2" customFormat="1" ht="13.8" thickBot="1">
      <c r="A85" s="460"/>
      <c r="B85" s="461"/>
      <c r="C85" s="462"/>
      <c r="D85" s="492"/>
      <c r="E85" s="493"/>
      <c r="F85" s="494"/>
      <c r="G85" s="495" t="s">
        <v>39</v>
      </c>
      <c r="H85" s="496"/>
      <c r="I85" s="496"/>
      <c r="J85" s="496"/>
      <c r="K85" s="497"/>
      <c r="L85" s="483">
        <f>AP76</f>
        <v>8</v>
      </c>
      <c r="M85" s="483"/>
      <c r="N85" s="483"/>
      <c r="O85" s="483"/>
      <c r="P85" s="483">
        <f>AQ76</f>
        <v>4</v>
      </c>
      <c r="Q85" s="483"/>
      <c r="R85" s="483"/>
      <c r="S85" s="483"/>
      <c r="T85" s="483">
        <f>AR76</f>
        <v>3</v>
      </c>
      <c r="U85" s="483"/>
      <c r="V85" s="483"/>
      <c r="W85" s="483"/>
      <c r="X85" s="483">
        <f>AS76</f>
        <v>2</v>
      </c>
      <c r="Y85" s="483"/>
      <c r="Z85" s="483"/>
      <c r="AA85" s="483"/>
      <c r="AB85" s="591">
        <f>AT76</f>
        <v>0</v>
      </c>
      <c r="AC85" s="591"/>
      <c r="AD85" s="591"/>
      <c r="AE85" s="591"/>
      <c r="AF85" s="591">
        <f>AU76</f>
        <v>0</v>
      </c>
      <c r="AG85" s="591"/>
      <c r="AH85" s="591"/>
      <c r="AI85" s="591"/>
      <c r="AJ85" s="591">
        <f>AV76</f>
        <v>2</v>
      </c>
      <c r="AK85" s="591"/>
      <c r="AL85" s="591"/>
      <c r="AM85" s="591"/>
      <c r="AO85" s="2">
        <f>SUM(L85:AM85)</f>
        <v>19</v>
      </c>
    </row>
    <row r="86" spans="1:41" s="2" customFormat="1" ht="13.8">
      <c r="A86" s="4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5"/>
      <c r="V86" s="72"/>
      <c r="W86" s="72"/>
      <c r="X86" s="72"/>
      <c r="Y86" s="72"/>
      <c r="Z86" s="5"/>
      <c r="AA86" s="5"/>
      <c r="AB86" s="73" t="s">
        <v>152</v>
      </c>
      <c r="AC86" s="74"/>
      <c r="AD86" s="75"/>
      <c r="AE86" s="75"/>
      <c r="AF86" s="75"/>
      <c r="AG86" s="75"/>
      <c r="AH86" s="75"/>
      <c r="AI86" s="76"/>
      <c r="AJ86" s="77"/>
      <c r="AK86" s="75"/>
      <c r="AL86" s="75"/>
      <c r="AM86" s="78"/>
    </row>
    <row r="87" spans="1:41" s="2" customFormat="1" ht="13.8">
      <c r="A87" s="299" t="s">
        <v>84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2"/>
      <c r="V87" s="306"/>
      <c r="W87" s="306"/>
      <c r="X87" s="306"/>
      <c r="Y87" s="306"/>
      <c r="Z87" s="302"/>
      <c r="AA87" s="356"/>
      <c r="AB87" s="81" t="s">
        <v>23</v>
      </c>
      <c r="AC87" s="82"/>
      <c r="AD87" s="83"/>
      <c r="AE87" s="83"/>
      <c r="AF87" s="83"/>
      <c r="AG87" s="83"/>
      <c r="AH87" s="83"/>
      <c r="AI87" s="83"/>
      <c r="AJ87" s="83"/>
      <c r="AK87" s="83"/>
      <c r="AL87" s="83"/>
      <c r="AM87" s="84"/>
    </row>
    <row r="88" spans="1:41" s="2" customFormat="1" ht="15">
      <c r="A88" s="299"/>
      <c r="B88" s="307" t="s">
        <v>13</v>
      </c>
      <c r="C88" s="548" t="s">
        <v>178</v>
      </c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308"/>
      <c r="P88" s="308"/>
      <c r="Q88" s="298"/>
      <c r="R88" s="298"/>
      <c r="S88" s="298"/>
      <c r="T88" s="298"/>
      <c r="U88" s="298"/>
      <c r="V88" s="298"/>
      <c r="W88" s="298"/>
      <c r="X88" s="302"/>
      <c r="Y88" s="302"/>
      <c r="Z88" s="302"/>
      <c r="AA88" s="303"/>
      <c r="AB88" s="86" t="s">
        <v>9</v>
      </c>
      <c r="AC88" s="87" t="s">
        <v>182</v>
      </c>
      <c r="AD88" s="83"/>
      <c r="AE88" s="83"/>
      <c r="AF88" s="83"/>
      <c r="AG88" s="83"/>
      <c r="AH88" s="83"/>
      <c r="AI88" s="83"/>
      <c r="AJ88" s="83"/>
      <c r="AK88" s="83"/>
      <c r="AL88" s="83"/>
      <c r="AM88" s="84"/>
    </row>
    <row r="89" spans="1:41" s="2" customFormat="1" ht="15">
      <c r="A89" s="304"/>
      <c r="B89" s="307" t="s">
        <v>14</v>
      </c>
      <c r="C89" s="300" t="s">
        <v>131</v>
      </c>
      <c r="D89" s="302"/>
      <c r="E89" s="302"/>
      <c r="F89" s="302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298"/>
      <c r="R89" s="298"/>
      <c r="S89" s="298"/>
      <c r="T89" s="298"/>
      <c r="U89" s="298"/>
      <c r="V89" s="298"/>
      <c r="W89" s="298"/>
      <c r="X89" s="302"/>
      <c r="Y89" s="302"/>
      <c r="Z89" s="302"/>
      <c r="AA89" s="303"/>
      <c r="AB89" s="86" t="s">
        <v>10</v>
      </c>
      <c r="AC89" s="87" t="s">
        <v>183</v>
      </c>
      <c r="AD89" s="83"/>
      <c r="AE89" s="83"/>
      <c r="AF89" s="80"/>
      <c r="AG89" s="83"/>
      <c r="AH89" s="83"/>
      <c r="AI89" s="83"/>
      <c r="AJ89" s="83"/>
      <c r="AK89" s="83"/>
      <c r="AL89" s="83"/>
      <c r="AM89" s="84"/>
    </row>
    <row r="90" spans="1:41" s="2" customFormat="1" ht="15">
      <c r="A90" s="304"/>
      <c r="B90" s="307" t="s">
        <v>15</v>
      </c>
      <c r="C90" s="548" t="s">
        <v>179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302"/>
      <c r="AA90" s="303"/>
      <c r="AB90" s="86" t="s">
        <v>11</v>
      </c>
      <c r="AC90" s="551" t="s">
        <v>184</v>
      </c>
      <c r="AD90" s="551"/>
      <c r="AE90" s="551"/>
      <c r="AF90" s="551"/>
      <c r="AG90" s="551"/>
      <c r="AH90" s="551"/>
      <c r="AI90" s="551"/>
      <c r="AJ90" s="551"/>
      <c r="AK90" s="551"/>
      <c r="AL90" s="551"/>
      <c r="AM90" s="552"/>
    </row>
    <row r="91" spans="1:41" s="2" customFormat="1" ht="15">
      <c r="A91" s="304"/>
      <c r="B91" s="307" t="s">
        <v>16</v>
      </c>
      <c r="C91" s="548" t="s">
        <v>132</v>
      </c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  <c r="O91" s="548"/>
      <c r="P91" s="548"/>
      <c r="Q91" s="548"/>
      <c r="R91" s="548"/>
      <c r="S91" s="548"/>
      <c r="T91" s="548"/>
      <c r="U91" s="548"/>
      <c r="V91" s="548"/>
      <c r="W91" s="548"/>
      <c r="X91" s="548"/>
      <c r="Y91" s="548"/>
      <c r="Z91" s="302"/>
      <c r="AA91" s="303"/>
      <c r="AB91" s="86" t="s">
        <v>47</v>
      </c>
      <c r="AC91" s="87" t="s">
        <v>185</v>
      </c>
      <c r="AD91" s="83"/>
      <c r="AE91" s="83"/>
      <c r="AF91" s="83"/>
      <c r="AG91" s="83"/>
      <c r="AH91" s="83"/>
      <c r="AI91" s="83"/>
      <c r="AJ91" s="83"/>
      <c r="AK91" s="83"/>
      <c r="AL91" s="83"/>
      <c r="AM91" s="84"/>
    </row>
    <row r="92" spans="1:41" s="2" customFormat="1" ht="15">
      <c r="A92" s="304"/>
      <c r="B92" s="307" t="s">
        <v>17</v>
      </c>
      <c r="C92" s="546" t="s">
        <v>133</v>
      </c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46"/>
      <c r="T92" s="296"/>
      <c r="U92" s="296"/>
      <c r="V92" s="296"/>
      <c r="W92" s="296"/>
      <c r="X92" s="296"/>
      <c r="Y92" s="296"/>
      <c r="Z92" s="296"/>
      <c r="AA92" s="297"/>
      <c r="AB92" s="86" t="s">
        <v>24</v>
      </c>
      <c r="AC92" s="87" t="s">
        <v>186</v>
      </c>
      <c r="AD92" s="83"/>
      <c r="AE92" s="83"/>
      <c r="AF92" s="83"/>
      <c r="AG92" s="80"/>
      <c r="AH92" s="80"/>
      <c r="AI92" s="80"/>
      <c r="AJ92" s="80"/>
      <c r="AK92" s="83"/>
      <c r="AL92" s="83"/>
      <c r="AM92" s="84"/>
    </row>
    <row r="93" spans="1:41" s="2" customFormat="1" ht="15.6" thickBot="1">
      <c r="A93" s="304"/>
      <c r="B93" s="307" t="s">
        <v>29</v>
      </c>
      <c r="C93" s="548" t="s">
        <v>177</v>
      </c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8"/>
      <c r="S93" s="548"/>
      <c r="T93" s="548"/>
      <c r="U93" s="548"/>
      <c r="V93" s="548"/>
      <c r="W93" s="548"/>
      <c r="X93" s="548"/>
      <c r="Y93" s="548"/>
      <c r="Z93" s="295"/>
      <c r="AA93" s="303"/>
      <c r="AB93" s="86" t="s">
        <v>54</v>
      </c>
      <c r="AC93" s="87" t="s">
        <v>187</v>
      </c>
      <c r="AD93" s="83"/>
      <c r="AE93" s="83"/>
      <c r="AF93" s="83"/>
      <c r="AG93" s="83"/>
      <c r="AH93" s="83"/>
      <c r="AI93" s="83"/>
      <c r="AJ93" s="83"/>
      <c r="AK93" s="83"/>
      <c r="AL93" s="83"/>
      <c r="AM93" s="84"/>
    </row>
    <row r="94" spans="1:41" s="2" customFormat="1" ht="15.6" thickBot="1">
      <c r="A94" s="304"/>
      <c r="B94" s="307" t="s">
        <v>30</v>
      </c>
      <c r="C94" s="559" t="s">
        <v>134</v>
      </c>
      <c r="D94" s="559"/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559"/>
      <c r="Z94" s="559"/>
      <c r="AA94" s="303"/>
      <c r="AB94" s="92"/>
      <c r="AC94" s="2" t="s">
        <v>26</v>
      </c>
      <c r="AE94" s="83"/>
      <c r="AF94" s="83"/>
      <c r="AG94" s="83"/>
      <c r="AH94" s="83"/>
      <c r="AI94" s="83"/>
      <c r="AJ94" s="83"/>
      <c r="AK94" s="83"/>
      <c r="AL94" s="83"/>
      <c r="AM94" s="84"/>
    </row>
    <row r="95" spans="1:41" s="2" customFormat="1" ht="15.6" thickBot="1">
      <c r="A95" s="304"/>
      <c r="B95" s="307" t="s">
        <v>31</v>
      </c>
      <c r="C95" s="546" t="s">
        <v>135</v>
      </c>
      <c r="D95" s="546"/>
      <c r="E95" s="546"/>
      <c r="F95" s="546"/>
      <c r="G95" s="546"/>
      <c r="H95" s="546"/>
      <c r="I95" s="546"/>
      <c r="J95" s="546"/>
      <c r="K95" s="546"/>
      <c r="L95" s="546"/>
      <c r="M95" s="546"/>
      <c r="N95" s="546"/>
      <c r="O95" s="546"/>
      <c r="P95" s="546"/>
      <c r="Q95" s="546"/>
      <c r="R95" s="546"/>
      <c r="S95" s="546"/>
      <c r="T95" s="546"/>
      <c r="U95" s="546"/>
      <c r="V95" s="546"/>
      <c r="W95" s="546"/>
      <c r="X95" s="546"/>
      <c r="Y95" s="546"/>
      <c r="Z95" s="546"/>
      <c r="AA95" s="301"/>
      <c r="AB95" s="156"/>
      <c r="AC95" s="549" t="s">
        <v>104</v>
      </c>
      <c r="AD95" s="550"/>
      <c r="AE95" s="550"/>
      <c r="AF95" s="550"/>
      <c r="AG95" s="550"/>
      <c r="AH95" s="550"/>
      <c r="AI95" s="550"/>
      <c r="AJ95" s="550"/>
      <c r="AK95" s="550"/>
      <c r="AL95" s="550"/>
      <c r="AM95" s="550"/>
      <c r="AN95" s="550"/>
    </row>
    <row r="96" spans="1:41" s="2" customFormat="1" ht="15">
      <c r="A96" s="304"/>
      <c r="B96" s="307"/>
      <c r="C96" s="548" t="s">
        <v>180</v>
      </c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48"/>
      <c r="Z96" s="548"/>
      <c r="AA96" s="583"/>
      <c r="AB96" s="86"/>
      <c r="AC96" s="87"/>
      <c r="AD96" s="83"/>
      <c r="AE96" s="83"/>
      <c r="AF96" s="83"/>
      <c r="AG96" s="83"/>
      <c r="AH96" s="83"/>
      <c r="AI96" s="83"/>
      <c r="AJ96" s="83"/>
      <c r="AK96" s="83"/>
      <c r="AL96" s="83"/>
      <c r="AM96" s="84"/>
    </row>
    <row r="97" spans="1:39" s="2" customFormat="1" ht="15">
      <c r="A97" s="304"/>
      <c r="B97" s="307" t="s">
        <v>32</v>
      </c>
      <c r="C97" s="548" t="s">
        <v>136</v>
      </c>
      <c r="D97" s="548"/>
      <c r="E97" s="548"/>
      <c r="F97" s="548"/>
      <c r="G97" s="548"/>
      <c r="H97" s="548"/>
      <c r="I97" s="548"/>
      <c r="J97" s="548"/>
      <c r="K97" s="548"/>
      <c r="L97" s="548"/>
      <c r="M97" s="548"/>
      <c r="N97" s="548"/>
      <c r="O97" s="548"/>
      <c r="P97" s="548"/>
      <c r="Q97" s="548"/>
      <c r="R97" s="548"/>
      <c r="S97" s="548"/>
      <c r="T97" s="548"/>
      <c r="U97" s="548"/>
      <c r="V97" s="548"/>
      <c r="W97" s="548"/>
      <c r="X97" s="548"/>
      <c r="Y97" s="548"/>
      <c r="Z97" s="548"/>
      <c r="AA97" s="583"/>
      <c r="AB97" s="86"/>
      <c r="AC97" s="87"/>
      <c r="AD97" s="83"/>
      <c r="AE97" s="83"/>
      <c r="AF97" s="80"/>
      <c r="AG97" s="83"/>
      <c r="AH97" s="83"/>
      <c r="AI97" s="83"/>
      <c r="AJ97" s="83"/>
      <c r="AK97" s="83"/>
      <c r="AL97" s="83"/>
      <c r="AM97" s="84"/>
    </row>
    <row r="98" spans="1:39" s="2" customFormat="1" ht="15">
      <c r="A98" s="304"/>
      <c r="B98" s="307"/>
      <c r="C98" s="546" t="s">
        <v>181</v>
      </c>
      <c r="D98" s="546"/>
      <c r="E98" s="546"/>
      <c r="F98" s="546"/>
      <c r="G98" s="546"/>
      <c r="H98" s="546"/>
      <c r="I98" s="546"/>
      <c r="J98" s="546"/>
      <c r="K98" s="546"/>
      <c r="L98" s="546"/>
      <c r="M98" s="546"/>
      <c r="N98" s="546"/>
      <c r="O98" s="546"/>
      <c r="P98" s="546"/>
      <c r="Q98" s="546"/>
      <c r="R98" s="546"/>
      <c r="S98" s="546"/>
      <c r="T98" s="546"/>
      <c r="U98" s="546"/>
      <c r="V98" s="546"/>
      <c r="W98" s="546"/>
      <c r="X98" s="546"/>
      <c r="Y98" s="546"/>
      <c r="Z98" s="546"/>
      <c r="AA98" s="547"/>
      <c r="AB98" s="86"/>
      <c r="AC98" s="87"/>
      <c r="AD98" s="83"/>
      <c r="AE98" s="83"/>
      <c r="AF98" s="83"/>
      <c r="AG98" s="83"/>
      <c r="AH98" s="83"/>
      <c r="AI98" s="83"/>
      <c r="AJ98" s="83"/>
      <c r="AK98" s="83"/>
      <c r="AL98" s="83"/>
      <c r="AM98" s="84"/>
    </row>
    <row r="99" spans="1:39" s="2" customFormat="1" ht="15">
      <c r="A99" s="304"/>
      <c r="B99" s="307" t="s">
        <v>33</v>
      </c>
      <c r="C99" s="546" t="s">
        <v>194</v>
      </c>
      <c r="D99" s="546"/>
      <c r="E99" s="546"/>
      <c r="F99" s="546"/>
      <c r="G99" s="546"/>
      <c r="H99" s="546"/>
      <c r="I99" s="546"/>
      <c r="J99" s="546"/>
      <c r="K99" s="546"/>
      <c r="L99" s="546"/>
      <c r="M99" s="546"/>
      <c r="N99" s="546"/>
      <c r="O99" s="546"/>
      <c r="P99" s="546"/>
      <c r="Q99" s="546"/>
      <c r="R99" s="546"/>
      <c r="S99" s="546"/>
      <c r="T99" s="546"/>
      <c r="U99" s="546"/>
      <c r="V99" s="546"/>
      <c r="W99" s="546"/>
      <c r="X99" s="546"/>
      <c r="Y99" s="546"/>
      <c r="Z99" s="546"/>
      <c r="AA99" s="547"/>
      <c r="AB99" s="86"/>
      <c r="AC99" s="87"/>
      <c r="AD99" s="83"/>
      <c r="AE99" s="83"/>
      <c r="AF99" s="83"/>
      <c r="AG99" s="83"/>
      <c r="AH99" s="83"/>
      <c r="AI99" s="83"/>
      <c r="AJ99" s="83"/>
      <c r="AK99" s="83"/>
      <c r="AL99" s="83"/>
      <c r="AM99" s="84"/>
    </row>
    <row r="100" spans="1:39" s="2" customFormat="1" ht="15">
      <c r="A100" s="304"/>
      <c r="B100" s="307"/>
      <c r="C100" s="559" t="s">
        <v>189</v>
      </c>
      <c r="D100" s="559"/>
      <c r="E100" s="559"/>
      <c r="F100" s="559"/>
      <c r="G100" s="559"/>
      <c r="H100" s="559"/>
      <c r="I100" s="559"/>
      <c r="J100" s="559"/>
      <c r="K100" s="559"/>
      <c r="L100" s="559"/>
      <c r="M100" s="559"/>
      <c r="N100" s="559"/>
      <c r="O100" s="559"/>
      <c r="P100" s="559"/>
      <c r="Q100" s="559"/>
      <c r="R100" s="559"/>
      <c r="S100" s="559"/>
      <c r="T100" s="559"/>
      <c r="U100" s="559"/>
      <c r="V100" s="559"/>
      <c r="W100" s="559"/>
      <c r="X100" s="295"/>
      <c r="Y100" s="295"/>
      <c r="Z100" s="295"/>
      <c r="AA100" s="305"/>
      <c r="AB100" s="86"/>
      <c r="AC100" s="87"/>
      <c r="AD100" s="83"/>
      <c r="AE100" s="83"/>
      <c r="AF100" s="83"/>
      <c r="AG100" s="80"/>
      <c r="AH100" s="80"/>
      <c r="AI100" s="80"/>
      <c r="AJ100" s="80"/>
      <c r="AK100" s="83"/>
      <c r="AL100" s="83"/>
      <c r="AM100" s="84"/>
    </row>
    <row r="101" spans="1:39" s="2" customFormat="1" ht="14.4" thickBot="1">
      <c r="A101" s="7"/>
      <c r="B101" s="80"/>
      <c r="C101" s="80"/>
      <c r="D101" s="80"/>
      <c r="E101" s="158"/>
      <c r="F101" s="158"/>
      <c r="G101" s="158"/>
      <c r="H101" s="158"/>
      <c r="I101" s="158"/>
      <c r="J101" s="158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AB101" s="560" t="s">
        <v>27</v>
      </c>
      <c r="AC101" s="422"/>
      <c r="AD101" s="422"/>
      <c r="AE101" s="422"/>
      <c r="AF101" s="422"/>
      <c r="AG101" s="422"/>
      <c r="AH101" s="422"/>
      <c r="AI101" s="422"/>
      <c r="AJ101" s="422"/>
      <c r="AK101" s="422"/>
      <c r="AL101" s="422"/>
      <c r="AM101" s="561"/>
    </row>
    <row r="102" spans="1:39" s="2" customFormat="1" ht="24.9" customHeight="1">
      <c r="A102" s="571"/>
      <c r="B102" s="572"/>
      <c r="C102" s="573"/>
      <c r="D102" s="574" t="s">
        <v>195</v>
      </c>
      <c r="E102" s="575"/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5"/>
      <c r="T102" s="575"/>
      <c r="U102" s="575"/>
      <c r="V102" s="575"/>
      <c r="W102" s="575"/>
      <c r="X102" s="576"/>
      <c r="Y102" s="576"/>
      <c r="Z102" s="576"/>
      <c r="AA102" s="577"/>
      <c r="AB102" s="562" t="s">
        <v>96</v>
      </c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4"/>
    </row>
    <row r="103" spans="1:39" s="2" customFormat="1" ht="24.9" customHeight="1">
      <c r="A103" s="403" t="s">
        <v>164</v>
      </c>
      <c r="B103" s="366"/>
      <c r="C103" s="367"/>
      <c r="D103" s="396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8"/>
      <c r="Y103" s="398"/>
      <c r="Z103" s="398"/>
      <c r="AA103" s="399"/>
      <c r="AB103" s="403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565"/>
    </row>
    <row r="104" spans="1:39" s="2" customFormat="1" ht="15.9" customHeight="1">
      <c r="A104" s="544" t="s">
        <v>190</v>
      </c>
      <c r="B104" s="404"/>
      <c r="C104" s="545"/>
      <c r="D104" s="12" t="s">
        <v>77</v>
      </c>
      <c r="E104" s="152"/>
      <c r="F104" s="152"/>
      <c r="G104" s="152"/>
      <c r="H104" s="152"/>
      <c r="I104" s="14" t="str">
        <f>(D9)</f>
        <v>PROFIL PRAKTYCZNY</v>
      </c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AB104" s="101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159"/>
    </row>
    <row r="105" spans="1:39" s="2" customFormat="1" ht="15.9" customHeight="1">
      <c r="A105" s="544" t="s">
        <v>191</v>
      </c>
      <c r="B105" s="366"/>
      <c r="C105" s="367"/>
      <c r="D105" s="12" t="s">
        <v>60</v>
      </c>
      <c r="E105" s="23"/>
      <c r="F105" s="23"/>
      <c r="G105" s="23"/>
      <c r="H105" s="23"/>
      <c r="I105" s="14" t="str">
        <f>(D10)</f>
        <v>STUDIA PIERWSZEGO STOPNIA (3,5-letnie, inżynierskie)</v>
      </c>
      <c r="J105" s="24"/>
      <c r="K105" s="23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2"/>
      <c r="W105" s="12"/>
      <c r="X105" s="24"/>
      <c r="Y105" s="12"/>
      <c r="Z105" s="12"/>
      <c r="AA105" s="12"/>
      <c r="AB105" s="361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566"/>
    </row>
    <row r="106" spans="1:39" s="2" customFormat="1" ht="15.9" customHeight="1">
      <c r="A106" s="578"/>
      <c r="B106" s="366"/>
      <c r="C106" s="367"/>
      <c r="D106" s="12" t="s">
        <v>59</v>
      </c>
      <c r="E106" s="23"/>
      <c r="F106" s="23"/>
      <c r="G106" s="12"/>
      <c r="H106" s="12"/>
      <c r="I106" s="14" t="str">
        <f>(D11)</f>
        <v>STUDIA STACJONARNE</v>
      </c>
      <c r="J106" s="24"/>
      <c r="K106" s="14"/>
      <c r="L106" s="14"/>
      <c r="M106" s="13"/>
      <c r="N106" s="23"/>
      <c r="O106" s="14"/>
      <c r="P106" s="14"/>
      <c r="Q106" s="14"/>
      <c r="R106" s="14"/>
      <c r="S106" s="14"/>
      <c r="T106" s="14"/>
      <c r="U106" s="14"/>
      <c r="V106" s="12"/>
      <c r="W106" s="12"/>
      <c r="X106" s="24"/>
      <c r="Y106" s="1"/>
      <c r="Z106" s="1"/>
      <c r="AA106" s="1"/>
      <c r="AB106" s="361" t="s">
        <v>97</v>
      </c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566"/>
    </row>
    <row r="107" spans="1:39" s="2" customFormat="1" ht="15.9" customHeight="1">
      <c r="A107" s="579"/>
      <c r="B107" s="362"/>
      <c r="C107" s="364"/>
      <c r="D107" s="12" t="s">
        <v>0</v>
      </c>
      <c r="E107" s="12"/>
      <c r="F107" s="12"/>
      <c r="G107" s="12"/>
      <c r="H107" s="12"/>
      <c r="I107" s="14" t="str">
        <f>(D8)</f>
        <v>WZORNICTWO</v>
      </c>
      <c r="J107" s="24"/>
      <c r="K107" s="14"/>
      <c r="L107" s="14"/>
      <c r="M107" s="14"/>
      <c r="N107" s="23"/>
      <c r="O107" s="14"/>
      <c r="P107" s="14"/>
      <c r="Q107" s="14"/>
      <c r="R107" s="14"/>
      <c r="S107" s="14"/>
      <c r="T107" s="14"/>
      <c r="U107" s="14"/>
      <c r="V107" s="12"/>
      <c r="W107" s="12"/>
      <c r="X107" s="24"/>
      <c r="Y107" s="1"/>
      <c r="Z107" s="1"/>
      <c r="AA107" s="1"/>
      <c r="AB107" s="361" t="s">
        <v>76</v>
      </c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566"/>
    </row>
    <row r="108" spans="1:39" s="2" customFormat="1" ht="15.9" customHeight="1">
      <c r="A108" s="578"/>
      <c r="B108" s="366"/>
      <c r="C108" s="367"/>
      <c r="D108" s="25" t="s">
        <v>1</v>
      </c>
      <c r="E108" s="12"/>
      <c r="F108" s="12"/>
      <c r="G108" s="12"/>
      <c r="H108" s="12"/>
      <c r="I108" s="14" t="s">
        <v>61</v>
      </c>
      <c r="J108" s="2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2"/>
      <c r="W108" s="12"/>
      <c r="X108" s="24"/>
      <c r="Y108" s="12"/>
      <c r="Z108" s="12"/>
      <c r="AA108" s="12"/>
      <c r="AB108" s="365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567"/>
    </row>
    <row r="109" spans="1:39" s="2" customFormat="1" ht="15.9" customHeight="1" thickBot="1">
      <c r="A109" s="580"/>
      <c r="B109" s="581"/>
      <c r="C109" s="582"/>
      <c r="D109" s="160"/>
      <c r="E109" s="161"/>
      <c r="F109" s="161"/>
      <c r="G109" s="161"/>
      <c r="H109" s="161"/>
      <c r="I109" s="161"/>
      <c r="J109" s="161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3"/>
      <c r="W109" s="163"/>
      <c r="X109" s="161"/>
      <c r="Y109" s="164"/>
      <c r="Z109" s="164"/>
      <c r="AA109" s="164"/>
      <c r="AB109" s="568"/>
      <c r="AC109" s="569"/>
      <c r="AD109" s="569"/>
      <c r="AE109" s="569"/>
      <c r="AF109" s="569"/>
      <c r="AG109" s="569"/>
      <c r="AH109" s="569"/>
      <c r="AI109" s="569"/>
      <c r="AJ109" s="569"/>
      <c r="AK109" s="569"/>
      <c r="AL109" s="569"/>
      <c r="AM109" s="570"/>
    </row>
    <row r="110" spans="1:39" s="2" customFormat="1" ht="6" customHeight="1" thickBot="1">
      <c r="A110" s="20"/>
      <c r="AL110" s="21"/>
      <c r="AM110" s="22"/>
    </row>
    <row r="111" spans="1:39" s="2" customFormat="1">
      <c r="A111" s="409" t="s">
        <v>85</v>
      </c>
      <c r="B111" s="412" t="s">
        <v>74</v>
      </c>
      <c r="C111" s="413"/>
      <c r="D111" s="501" t="s">
        <v>3</v>
      </c>
      <c r="E111" s="502"/>
      <c r="F111" s="503"/>
      <c r="G111" s="424" t="s">
        <v>4</v>
      </c>
      <c r="H111" s="425"/>
      <c r="I111" s="425"/>
      <c r="J111" s="425"/>
      <c r="K111" s="425"/>
      <c r="L111" s="424" t="s">
        <v>79</v>
      </c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6"/>
    </row>
    <row r="112" spans="1:39" s="2" customFormat="1">
      <c r="A112" s="410"/>
      <c r="B112" s="414"/>
      <c r="C112" s="415"/>
      <c r="D112" s="504"/>
      <c r="E112" s="505"/>
      <c r="F112" s="506"/>
      <c r="G112" s="427" t="s">
        <v>5</v>
      </c>
      <c r="H112" s="372" t="s">
        <v>6</v>
      </c>
      <c r="I112" s="372"/>
      <c r="J112" s="372"/>
      <c r="K112" s="374"/>
      <c r="L112" s="430" t="s">
        <v>110</v>
      </c>
      <c r="M112" s="431"/>
      <c r="N112" s="431"/>
      <c r="O112" s="432"/>
      <c r="P112" s="430" t="s">
        <v>111</v>
      </c>
      <c r="Q112" s="431"/>
      <c r="R112" s="431"/>
      <c r="S112" s="432"/>
      <c r="T112" s="430" t="s">
        <v>112</v>
      </c>
      <c r="U112" s="431"/>
      <c r="V112" s="431"/>
      <c r="W112" s="432"/>
      <c r="X112" s="430" t="s">
        <v>119</v>
      </c>
      <c r="Y112" s="431"/>
      <c r="Z112" s="431"/>
      <c r="AA112" s="432"/>
      <c r="AB112" s="430" t="s">
        <v>114</v>
      </c>
      <c r="AC112" s="431"/>
      <c r="AD112" s="431"/>
      <c r="AE112" s="432"/>
      <c r="AF112" s="430" t="s">
        <v>115</v>
      </c>
      <c r="AG112" s="431"/>
      <c r="AH112" s="431"/>
      <c r="AI112" s="432"/>
      <c r="AJ112" s="430" t="s">
        <v>116</v>
      </c>
      <c r="AK112" s="431"/>
      <c r="AL112" s="431"/>
      <c r="AM112" s="432"/>
    </row>
    <row r="113" spans="1:48" s="2" customFormat="1" ht="12.75" customHeight="1">
      <c r="A113" s="410"/>
      <c r="B113" s="414"/>
      <c r="C113" s="415"/>
      <c r="D113" s="383" t="s">
        <v>7</v>
      </c>
      <c r="E113" s="385" t="s">
        <v>8</v>
      </c>
      <c r="F113" s="387" t="s">
        <v>39</v>
      </c>
      <c r="G113" s="428"/>
      <c r="H113" s="372" t="s">
        <v>9</v>
      </c>
      <c r="I113" s="372" t="s">
        <v>10</v>
      </c>
      <c r="J113" s="372" t="s">
        <v>80</v>
      </c>
      <c r="K113" s="374" t="s">
        <v>37</v>
      </c>
      <c r="L113" s="376" t="s">
        <v>95</v>
      </c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  <c r="AL113" s="377"/>
      <c r="AM113" s="378"/>
    </row>
    <row r="114" spans="1:48" s="2" customFormat="1">
      <c r="A114" s="410"/>
      <c r="B114" s="414"/>
      <c r="C114" s="415"/>
      <c r="D114" s="383"/>
      <c r="E114" s="439"/>
      <c r="F114" s="440"/>
      <c r="G114" s="428"/>
      <c r="H114" s="372"/>
      <c r="I114" s="372"/>
      <c r="J114" s="372"/>
      <c r="K114" s="374"/>
      <c r="L114" s="379" t="s">
        <v>9</v>
      </c>
      <c r="M114" s="381" t="s">
        <v>10</v>
      </c>
      <c r="N114" s="385" t="s">
        <v>11</v>
      </c>
      <c r="O114" s="387" t="s">
        <v>81</v>
      </c>
      <c r="P114" s="379" t="s">
        <v>9</v>
      </c>
      <c r="Q114" s="381" t="s">
        <v>10</v>
      </c>
      <c r="R114" s="385" t="s">
        <v>11</v>
      </c>
      <c r="S114" s="387" t="s">
        <v>81</v>
      </c>
      <c r="T114" s="379" t="s">
        <v>9</v>
      </c>
      <c r="U114" s="381" t="s">
        <v>10</v>
      </c>
      <c r="V114" s="385" t="s">
        <v>11</v>
      </c>
      <c r="W114" s="387" t="s">
        <v>81</v>
      </c>
      <c r="X114" s="379" t="s">
        <v>9</v>
      </c>
      <c r="Y114" s="381" t="s">
        <v>10</v>
      </c>
      <c r="Z114" s="385" t="s">
        <v>11</v>
      </c>
      <c r="AA114" s="387" t="s">
        <v>81</v>
      </c>
      <c r="AB114" s="379" t="s">
        <v>9</v>
      </c>
      <c r="AC114" s="381" t="s">
        <v>10</v>
      </c>
      <c r="AD114" s="385" t="s">
        <v>11</v>
      </c>
      <c r="AE114" s="387" t="s">
        <v>81</v>
      </c>
      <c r="AF114" s="379" t="s">
        <v>9</v>
      </c>
      <c r="AG114" s="381" t="s">
        <v>10</v>
      </c>
      <c r="AH114" s="385" t="s">
        <v>11</v>
      </c>
      <c r="AI114" s="387" t="s">
        <v>81</v>
      </c>
      <c r="AJ114" s="379" t="s">
        <v>9</v>
      </c>
      <c r="AK114" s="381" t="s">
        <v>10</v>
      </c>
      <c r="AL114" s="385" t="s">
        <v>11</v>
      </c>
      <c r="AM114" s="387" t="s">
        <v>81</v>
      </c>
    </row>
    <row r="115" spans="1:48" s="2" customFormat="1" ht="13.8" thickBot="1">
      <c r="A115" s="411"/>
      <c r="B115" s="416"/>
      <c r="C115" s="417"/>
      <c r="D115" s="384"/>
      <c r="E115" s="386"/>
      <c r="F115" s="388"/>
      <c r="G115" s="429"/>
      <c r="H115" s="373"/>
      <c r="I115" s="373"/>
      <c r="J115" s="373"/>
      <c r="K115" s="375"/>
      <c r="L115" s="380"/>
      <c r="M115" s="382"/>
      <c r="N115" s="386"/>
      <c r="O115" s="388"/>
      <c r="P115" s="380"/>
      <c r="Q115" s="382"/>
      <c r="R115" s="386"/>
      <c r="S115" s="388"/>
      <c r="T115" s="380"/>
      <c r="U115" s="382"/>
      <c r="V115" s="386"/>
      <c r="W115" s="388"/>
      <c r="X115" s="380"/>
      <c r="Y115" s="382"/>
      <c r="Z115" s="386"/>
      <c r="AA115" s="388"/>
      <c r="AB115" s="380"/>
      <c r="AC115" s="382"/>
      <c r="AD115" s="386"/>
      <c r="AE115" s="388"/>
      <c r="AF115" s="380"/>
      <c r="AG115" s="382"/>
      <c r="AH115" s="386"/>
      <c r="AI115" s="388"/>
      <c r="AJ115" s="380"/>
      <c r="AK115" s="382"/>
      <c r="AL115" s="386"/>
      <c r="AM115" s="388"/>
    </row>
    <row r="116" spans="1:48" s="24" customFormat="1" ht="18" customHeight="1" thickBot="1">
      <c r="A116" s="34" t="s">
        <v>28</v>
      </c>
      <c r="B116" s="435" t="s">
        <v>86</v>
      </c>
      <c r="C116" s="435"/>
      <c r="D116" s="507"/>
      <c r="E116" s="508"/>
      <c r="F116" s="103"/>
      <c r="G116" s="36"/>
      <c r="H116" s="436"/>
      <c r="I116" s="436"/>
      <c r="J116" s="436"/>
      <c r="K116" s="436"/>
      <c r="L116" s="437"/>
      <c r="M116" s="437"/>
      <c r="N116" s="437"/>
      <c r="O116" s="437"/>
      <c r="P116" s="437"/>
      <c r="Q116" s="437"/>
      <c r="R116" s="437"/>
      <c r="S116" s="437"/>
      <c r="T116" s="437"/>
      <c r="U116" s="437"/>
      <c r="V116" s="437"/>
      <c r="W116" s="437"/>
      <c r="X116" s="437"/>
      <c r="Y116" s="437"/>
      <c r="Z116" s="437"/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37"/>
      <c r="AM116" s="438"/>
      <c r="AP116" s="354" t="s">
        <v>169</v>
      </c>
      <c r="AQ116" s="354" t="s">
        <v>170</v>
      </c>
      <c r="AR116" s="354" t="s">
        <v>171</v>
      </c>
      <c r="AS116" s="354" t="s">
        <v>172</v>
      </c>
      <c r="AT116" s="354" t="s">
        <v>173</v>
      </c>
      <c r="AU116" s="354" t="s">
        <v>174</v>
      </c>
      <c r="AV116" s="354" t="s">
        <v>175</v>
      </c>
    </row>
    <row r="117" spans="1:48" s="2" customFormat="1" ht="18" customHeight="1">
      <c r="A117" s="245" t="s">
        <v>13</v>
      </c>
      <c r="B117" s="557" t="s">
        <v>137</v>
      </c>
      <c r="C117" s="558"/>
      <c r="D117" s="253">
        <v>1</v>
      </c>
      <c r="E117" s="309">
        <v>3</v>
      </c>
      <c r="F117" s="291">
        <f>SUM(AP117:AV117)</f>
        <v>7</v>
      </c>
      <c r="G117" s="311">
        <v>105</v>
      </c>
      <c r="H117" s="312">
        <f>L117+P117+T117+X117</f>
        <v>105</v>
      </c>
      <c r="I117" s="312" t="s">
        <v>123</v>
      </c>
      <c r="J117" s="312" t="s">
        <v>123</v>
      </c>
      <c r="K117" s="312" t="s">
        <v>123</v>
      </c>
      <c r="L117" s="323">
        <v>30</v>
      </c>
      <c r="M117" s="244"/>
      <c r="N117" s="244"/>
      <c r="O117" s="242"/>
      <c r="P117" s="243">
        <v>30</v>
      </c>
      <c r="Q117" s="244"/>
      <c r="R117" s="244"/>
      <c r="S117" s="242"/>
      <c r="T117" s="243">
        <v>30</v>
      </c>
      <c r="U117" s="244"/>
      <c r="V117" s="244"/>
      <c r="W117" s="242"/>
      <c r="X117" s="329">
        <v>15</v>
      </c>
      <c r="Y117" s="244"/>
      <c r="Z117" s="312"/>
      <c r="AA117" s="310"/>
      <c r="AB117" s="311"/>
      <c r="AC117" s="244"/>
      <c r="AD117" s="312"/>
      <c r="AE117" s="310"/>
      <c r="AF117" s="311"/>
      <c r="AG117" s="312"/>
      <c r="AH117" s="312"/>
      <c r="AI117" s="310"/>
      <c r="AJ117" s="311"/>
      <c r="AK117" s="312"/>
      <c r="AL117" s="312"/>
      <c r="AM117" s="310"/>
      <c r="AP117" s="355">
        <v>2</v>
      </c>
      <c r="AQ117" s="355">
        <v>2</v>
      </c>
      <c r="AR117" s="355">
        <v>2</v>
      </c>
      <c r="AS117" s="355">
        <v>1</v>
      </c>
      <c r="AT117" s="355"/>
      <c r="AU117" s="355"/>
      <c r="AV117" s="355"/>
    </row>
    <row r="118" spans="1:48" s="2" customFormat="1" ht="18" customHeight="1">
      <c r="A118" s="250" t="s">
        <v>14</v>
      </c>
      <c r="B118" s="555" t="s">
        <v>138</v>
      </c>
      <c r="C118" s="556"/>
      <c r="D118" s="253">
        <v>1</v>
      </c>
      <c r="E118" s="309">
        <v>1</v>
      </c>
      <c r="F118" s="326">
        <f>SUM(AP118:AV118)</f>
        <v>4</v>
      </c>
      <c r="G118" s="311">
        <v>60</v>
      </c>
      <c r="H118" s="312">
        <f>AB118+AF118</f>
        <v>60</v>
      </c>
      <c r="I118" s="312" t="s">
        <v>123</v>
      </c>
      <c r="J118" s="312" t="s">
        <v>123</v>
      </c>
      <c r="K118" s="312" t="s">
        <v>123</v>
      </c>
      <c r="L118" s="250"/>
      <c r="M118" s="238"/>
      <c r="N118" s="238"/>
      <c r="O118" s="251"/>
      <c r="P118" s="248"/>
      <c r="Q118" s="238"/>
      <c r="R118" s="238"/>
      <c r="S118" s="251"/>
      <c r="T118" s="248"/>
      <c r="U118" s="238"/>
      <c r="V118" s="238"/>
      <c r="W118" s="251"/>
      <c r="X118" s="257"/>
      <c r="Y118" s="238"/>
      <c r="Z118" s="256"/>
      <c r="AA118" s="254"/>
      <c r="AB118" s="325">
        <v>30</v>
      </c>
      <c r="AC118" s="238"/>
      <c r="AD118" s="256"/>
      <c r="AE118" s="254"/>
      <c r="AF118" s="328">
        <v>30</v>
      </c>
      <c r="AG118" s="238"/>
      <c r="AH118" s="256"/>
      <c r="AI118" s="254"/>
      <c r="AJ118" s="257"/>
      <c r="AK118" s="256"/>
      <c r="AL118" s="256"/>
      <c r="AM118" s="254"/>
      <c r="AP118" s="355"/>
      <c r="AQ118" s="355"/>
      <c r="AR118" s="355"/>
      <c r="AS118" s="355"/>
      <c r="AT118" s="355">
        <v>2</v>
      </c>
      <c r="AU118" s="355">
        <v>2</v>
      </c>
      <c r="AV118" s="355"/>
    </row>
    <row r="119" spans="1:48" s="2" customFormat="1" ht="18" customHeight="1">
      <c r="A119" s="250" t="s">
        <v>15</v>
      </c>
      <c r="B119" s="555" t="s">
        <v>139</v>
      </c>
      <c r="C119" s="556"/>
      <c r="D119" s="313"/>
      <c r="E119" s="309">
        <v>3</v>
      </c>
      <c r="F119" s="326">
        <f t="shared" ref="F119:F129" si="4">SUM(AP119:AV119)</f>
        <v>12</v>
      </c>
      <c r="G119" s="311">
        <v>180</v>
      </c>
      <c r="H119" s="312">
        <f>L119</f>
        <v>15</v>
      </c>
      <c r="I119" s="312" t="s">
        <v>123</v>
      </c>
      <c r="J119" s="312">
        <f>N119+R119+V119</f>
        <v>165</v>
      </c>
      <c r="K119" s="312" t="s">
        <v>123</v>
      </c>
      <c r="L119" s="250">
        <v>15</v>
      </c>
      <c r="M119" s="238"/>
      <c r="N119" s="238">
        <v>45</v>
      </c>
      <c r="O119" s="251"/>
      <c r="P119" s="248"/>
      <c r="Q119" s="238"/>
      <c r="R119" s="238">
        <v>60</v>
      </c>
      <c r="S119" s="251"/>
      <c r="T119" s="248"/>
      <c r="U119" s="238"/>
      <c r="V119" s="324">
        <v>60</v>
      </c>
      <c r="W119" s="251"/>
      <c r="X119" s="257"/>
      <c r="Y119" s="238"/>
      <c r="Z119" s="256"/>
      <c r="AA119" s="254"/>
      <c r="AB119" s="257"/>
      <c r="AC119" s="238"/>
      <c r="AD119" s="256"/>
      <c r="AE119" s="254"/>
      <c r="AF119" s="257"/>
      <c r="AG119" s="238"/>
      <c r="AH119" s="256"/>
      <c r="AI119" s="254"/>
      <c r="AJ119" s="257"/>
      <c r="AK119" s="256"/>
      <c r="AL119" s="256"/>
      <c r="AM119" s="254"/>
      <c r="AP119" s="355">
        <v>4</v>
      </c>
      <c r="AQ119" s="355">
        <v>4</v>
      </c>
      <c r="AR119" s="355">
        <v>4</v>
      </c>
      <c r="AS119" s="355"/>
      <c r="AT119" s="355"/>
      <c r="AU119" s="355"/>
      <c r="AV119" s="355"/>
    </row>
    <row r="120" spans="1:48" s="2" customFormat="1" ht="18" customHeight="1">
      <c r="A120" s="250" t="s">
        <v>16</v>
      </c>
      <c r="B120" s="555" t="s">
        <v>140</v>
      </c>
      <c r="C120" s="556"/>
      <c r="D120" s="314"/>
      <c r="E120" s="309">
        <v>3</v>
      </c>
      <c r="F120" s="326">
        <f t="shared" si="4"/>
        <v>5</v>
      </c>
      <c r="G120" s="311">
        <v>90</v>
      </c>
      <c r="H120" s="312" t="s">
        <v>123</v>
      </c>
      <c r="I120" s="312" t="s">
        <v>123</v>
      </c>
      <c r="J120" s="312" t="s">
        <v>123</v>
      </c>
      <c r="K120" s="312">
        <f>AA120+AE120+AI120</f>
        <v>90</v>
      </c>
      <c r="L120" s="250"/>
      <c r="M120" s="238"/>
      <c r="N120" s="238"/>
      <c r="O120" s="251"/>
      <c r="P120" s="248"/>
      <c r="Q120" s="238"/>
      <c r="R120" s="238"/>
      <c r="S120" s="251"/>
      <c r="T120" s="248"/>
      <c r="U120" s="238"/>
      <c r="V120" s="238"/>
      <c r="W120" s="251"/>
      <c r="X120" s="248"/>
      <c r="Y120" s="238"/>
      <c r="Z120" s="256"/>
      <c r="AA120" s="254">
        <v>30</v>
      </c>
      <c r="AB120" s="257"/>
      <c r="AC120" s="238"/>
      <c r="AD120" s="238"/>
      <c r="AE120" s="290">
        <v>30</v>
      </c>
      <c r="AF120" s="257"/>
      <c r="AG120" s="238"/>
      <c r="AH120" s="256"/>
      <c r="AI120" s="254">
        <v>30</v>
      </c>
      <c r="AJ120" s="257"/>
      <c r="AK120" s="256"/>
      <c r="AL120" s="256"/>
      <c r="AM120" s="254"/>
      <c r="AP120" s="355"/>
      <c r="AQ120" s="355"/>
      <c r="AR120" s="355"/>
      <c r="AS120" s="355">
        <v>2</v>
      </c>
      <c r="AT120" s="355">
        <v>2</v>
      </c>
      <c r="AU120" s="355">
        <v>1</v>
      </c>
      <c r="AV120" s="355"/>
    </row>
    <row r="121" spans="1:48" s="2" customFormat="1" ht="18" customHeight="1">
      <c r="A121" s="250" t="s">
        <v>17</v>
      </c>
      <c r="B121" s="553" t="s">
        <v>141</v>
      </c>
      <c r="C121" s="554"/>
      <c r="D121" s="315"/>
      <c r="E121" s="316">
        <v>2</v>
      </c>
      <c r="F121" s="326">
        <f t="shared" si="4"/>
        <v>6</v>
      </c>
      <c r="G121" s="318">
        <v>120</v>
      </c>
      <c r="H121" s="319" t="s">
        <v>123</v>
      </c>
      <c r="I121" s="319" t="s">
        <v>123</v>
      </c>
      <c r="J121" s="319">
        <f>N121+R121</f>
        <v>120</v>
      </c>
      <c r="K121" s="319" t="s">
        <v>123</v>
      </c>
      <c r="L121" s="320"/>
      <c r="M121" s="321"/>
      <c r="N121" s="321">
        <v>60</v>
      </c>
      <c r="O121" s="317"/>
      <c r="P121" s="322"/>
      <c r="Q121" s="321"/>
      <c r="R121" s="321">
        <v>60</v>
      </c>
      <c r="S121" s="317"/>
      <c r="T121" s="322"/>
      <c r="U121" s="321"/>
      <c r="V121" s="321"/>
      <c r="W121" s="317"/>
      <c r="X121" s="259"/>
      <c r="Y121" s="321"/>
      <c r="Z121" s="260"/>
      <c r="AA121" s="258"/>
      <c r="AB121" s="259"/>
      <c r="AC121" s="321"/>
      <c r="AD121" s="321"/>
      <c r="AE121" s="254"/>
      <c r="AF121" s="257"/>
      <c r="AG121" s="238"/>
      <c r="AH121" s="256"/>
      <c r="AI121" s="254"/>
      <c r="AJ121" s="257"/>
      <c r="AK121" s="256"/>
      <c r="AL121" s="256"/>
      <c r="AM121" s="254"/>
      <c r="AP121" s="355">
        <v>3</v>
      </c>
      <c r="AQ121" s="355">
        <v>3</v>
      </c>
      <c r="AR121" s="355"/>
      <c r="AS121" s="355"/>
      <c r="AT121" s="355"/>
      <c r="AU121" s="355"/>
      <c r="AV121" s="355"/>
    </row>
    <row r="122" spans="1:48" s="2" customFormat="1" ht="18" customHeight="1">
      <c r="A122" s="250" t="s">
        <v>29</v>
      </c>
      <c r="B122" s="594" t="s">
        <v>142</v>
      </c>
      <c r="C122" s="595"/>
      <c r="D122" s="315"/>
      <c r="E122" s="316">
        <v>2</v>
      </c>
      <c r="F122" s="326">
        <f t="shared" si="4"/>
        <v>6</v>
      </c>
      <c r="G122" s="318">
        <v>105</v>
      </c>
      <c r="H122" s="319">
        <f>L122</f>
        <v>15</v>
      </c>
      <c r="I122" s="319" t="s">
        <v>123</v>
      </c>
      <c r="J122" s="319">
        <f>N122+R122</f>
        <v>90</v>
      </c>
      <c r="K122" s="319" t="s">
        <v>123</v>
      </c>
      <c r="L122" s="320">
        <v>15</v>
      </c>
      <c r="M122" s="321"/>
      <c r="N122" s="321">
        <v>45</v>
      </c>
      <c r="O122" s="317"/>
      <c r="P122" s="322"/>
      <c r="Q122" s="321"/>
      <c r="R122" s="321">
        <v>45</v>
      </c>
      <c r="S122" s="317"/>
      <c r="T122" s="259"/>
      <c r="U122" s="321"/>
      <c r="V122" s="321"/>
      <c r="W122" s="317"/>
      <c r="X122" s="259"/>
      <c r="Y122" s="321"/>
      <c r="Z122" s="260"/>
      <c r="AA122" s="258"/>
      <c r="AB122" s="259"/>
      <c r="AC122" s="321"/>
      <c r="AD122" s="321"/>
      <c r="AE122" s="254"/>
      <c r="AF122" s="257"/>
      <c r="AG122" s="238"/>
      <c r="AH122" s="256"/>
      <c r="AI122" s="254"/>
      <c r="AJ122" s="257"/>
      <c r="AK122" s="256"/>
      <c r="AL122" s="256"/>
      <c r="AM122" s="254"/>
      <c r="AP122" s="355">
        <v>3</v>
      </c>
      <c r="AQ122" s="355">
        <v>3</v>
      </c>
      <c r="AR122" s="355"/>
      <c r="AS122" s="355"/>
      <c r="AT122" s="355"/>
      <c r="AU122" s="355"/>
      <c r="AV122" s="355"/>
    </row>
    <row r="123" spans="1:48" s="2" customFormat="1" ht="18" customHeight="1">
      <c r="A123" s="250" t="s">
        <v>30</v>
      </c>
      <c r="B123" s="555" t="s">
        <v>143</v>
      </c>
      <c r="C123" s="556"/>
      <c r="D123" s="314"/>
      <c r="E123" s="309">
        <v>2</v>
      </c>
      <c r="F123" s="326">
        <f t="shared" si="4"/>
        <v>8</v>
      </c>
      <c r="G123" s="311">
        <v>120</v>
      </c>
      <c r="H123" s="312">
        <f>P123</f>
        <v>15</v>
      </c>
      <c r="I123" s="312" t="s">
        <v>123</v>
      </c>
      <c r="J123" s="312" t="s">
        <v>123</v>
      </c>
      <c r="K123" s="312">
        <f>S123+W123</f>
        <v>105</v>
      </c>
      <c r="L123" s="250"/>
      <c r="M123" s="238"/>
      <c r="N123" s="238"/>
      <c r="O123" s="251"/>
      <c r="P123" s="248">
        <v>15</v>
      </c>
      <c r="Q123" s="238"/>
      <c r="R123" s="238"/>
      <c r="S123" s="251">
        <v>45</v>
      </c>
      <c r="T123" s="257"/>
      <c r="U123" s="238"/>
      <c r="V123" s="238"/>
      <c r="W123" s="251">
        <v>60</v>
      </c>
      <c r="X123" s="248"/>
      <c r="Y123" s="238"/>
      <c r="Z123" s="238"/>
      <c r="AA123" s="251"/>
      <c r="AB123" s="248"/>
      <c r="AC123" s="238"/>
      <c r="AD123" s="238"/>
      <c r="AE123" s="251"/>
      <c r="AF123" s="248"/>
      <c r="AG123" s="238"/>
      <c r="AH123" s="238"/>
      <c r="AI123" s="251"/>
      <c r="AJ123" s="248"/>
      <c r="AK123" s="238"/>
      <c r="AL123" s="238"/>
      <c r="AM123" s="251"/>
      <c r="AP123" s="355"/>
      <c r="AQ123" s="355">
        <v>4</v>
      </c>
      <c r="AR123" s="355">
        <v>4</v>
      </c>
      <c r="AS123" s="355"/>
      <c r="AT123" s="355"/>
      <c r="AU123" s="355"/>
      <c r="AV123" s="355"/>
    </row>
    <row r="124" spans="1:48" s="2" customFormat="1" ht="18" customHeight="1">
      <c r="A124" s="250" t="s">
        <v>31</v>
      </c>
      <c r="B124" s="555" t="s">
        <v>144</v>
      </c>
      <c r="C124" s="556"/>
      <c r="D124" s="314"/>
      <c r="E124" s="309">
        <v>6</v>
      </c>
      <c r="F124" s="326">
        <f t="shared" si="4"/>
        <v>12</v>
      </c>
      <c r="G124" s="311">
        <v>180</v>
      </c>
      <c r="H124" s="312">
        <f>P124</f>
        <v>15</v>
      </c>
      <c r="I124" s="312" t="s">
        <v>123</v>
      </c>
      <c r="J124" s="312">
        <f>R124+V124+Z124+AD124+AH124+AL124</f>
        <v>165</v>
      </c>
      <c r="K124" s="312" t="s">
        <v>123</v>
      </c>
      <c r="L124" s="250"/>
      <c r="M124" s="238"/>
      <c r="N124" s="238"/>
      <c r="O124" s="251"/>
      <c r="P124" s="248">
        <v>15</v>
      </c>
      <c r="Q124" s="238"/>
      <c r="R124" s="238">
        <v>15</v>
      </c>
      <c r="S124" s="251"/>
      <c r="T124" s="248"/>
      <c r="U124" s="238"/>
      <c r="V124" s="238">
        <v>30</v>
      </c>
      <c r="W124" s="251"/>
      <c r="X124" s="248"/>
      <c r="Y124" s="238"/>
      <c r="Z124" s="238">
        <v>30</v>
      </c>
      <c r="AA124" s="251"/>
      <c r="AB124" s="248"/>
      <c r="AC124" s="238"/>
      <c r="AD124" s="238">
        <v>30</v>
      </c>
      <c r="AE124" s="251"/>
      <c r="AF124" s="248"/>
      <c r="AG124" s="238"/>
      <c r="AH124" s="238">
        <v>30</v>
      </c>
      <c r="AI124" s="251"/>
      <c r="AJ124" s="248"/>
      <c r="AK124" s="238"/>
      <c r="AL124" s="238">
        <v>30</v>
      </c>
      <c r="AM124" s="251"/>
      <c r="AP124" s="355"/>
      <c r="AQ124" s="355">
        <v>1</v>
      </c>
      <c r="AR124" s="355">
        <v>2</v>
      </c>
      <c r="AS124" s="355">
        <v>2</v>
      </c>
      <c r="AT124" s="355">
        <v>2</v>
      </c>
      <c r="AU124" s="355">
        <v>2</v>
      </c>
      <c r="AV124" s="355">
        <v>3</v>
      </c>
    </row>
    <row r="125" spans="1:48" s="2" customFormat="1" ht="18" customHeight="1" thickBot="1">
      <c r="A125" s="250" t="s">
        <v>32</v>
      </c>
      <c r="B125" s="555" t="s">
        <v>145</v>
      </c>
      <c r="C125" s="556"/>
      <c r="D125" s="314">
        <v>1</v>
      </c>
      <c r="E125" s="309"/>
      <c r="F125" s="326">
        <f t="shared" si="4"/>
        <v>3</v>
      </c>
      <c r="G125" s="248">
        <v>30</v>
      </c>
      <c r="H125" s="312">
        <f>L125</f>
        <v>30</v>
      </c>
      <c r="I125" s="312" t="s">
        <v>123</v>
      </c>
      <c r="J125" s="312" t="s">
        <v>123</v>
      </c>
      <c r="K125" s="312" t="s">
        <v>123</v>
      </c>
      <c r="L125" s="330">
        <v>30</v>
      </c>
      <c r="M125" s="238"/>
      <c r="N125" s="238"/>
      <c r="O125" s="251"/>
      <c r="P125" s="250"/>
      <c r="Q125" s="238"/>
      <c r="R125" s="238"/>
      <c r="S125" s="251"/>
      <c r="T125" s="248"/>
      <c r="U125" s="238"/>
      <c r="V125" s="238"/>
      <c r="W125" s="251"/>
      <c r="X125" s="248"/>
      <c r="Y125" s="238"/>
      <c r="Z125" s="238"/>
      <c r="AA125" s="251"/>
      <c r="AB125" s="248"/>
      <c r="AC125" s="238"/>
      <c r="AD125" s="348"/>
      <c r="AE125" s="251"/>
      <c r="AF125" s="248"/>
      <c r="AG125" s="238"/>
      <c r="AH125" s="348"/>
      <c r="AI125" s="251"/>
      <c r="AJ125" s="248"/>
      <c r="AK125" s="238"/>
      <c r="AL125" s="238"/>
      <c r="AM125" s="251"/>
      <c r="AP125" s="355">
        <v>3</v>
      </c>
      <c r="AQ125" s="355"/>
      <c r="AR125" s="355"/>
      <c r="AS125" s="355"/>
      <c r="AT125" s="355"/>
      <c r="AU125" s="355"/>
      <c r="AV125" s="355"/>
    </row>
    <row r="126" spans="1:48" s="2" customFormat="1" ht="18" customHeight="1" thickBot="1">
      <c r="A126" s="250" t="s">
        <v>33</v>
      </c>
      <c r="B126" s="555" t="s">
        <v>146</v>
      </c>
      <c r="C126" s="556"/>
      <c r="D126" s="314"/>
      <c r="E126" s="309">
        <v>5</v>
      </c>
      <c r="F126" s="326">
        <f t="shared" si="4"/>
        <v>6</v>
      </c>
      <c r="G126" s="311">
        <v>135</v>
      </c>
      <c r="H126" s="312" t="s">
        <v>123</v>
      </c>
      <c r="I126" s="312" t="s">
        <v>123</v>
      </c>
      <c r="J126" s="312">
        <f>V126+Z126+AD126+AH126+AL126</f>
        <v>135</v>
      </c>
      <c r="K126" s="312" t="s">
        <v>123</v>
      </c>
      <c r="L126" s="250"/>
      <c r="M126" s="238"/>
      <c r="N126" s="238"/>
      <c r="O126" s="251"/>
      <c r="P126" s="248"/>
      <c r="Q126" s="238"/>
      <c r="R126" s="238"/>
      <c r="S126" s="251"/>
      <c r="T126" s="248"/>
      <c r="U126" s="238"/>
      <c r="V126" s="238">
        <v>30</v>
      </c>
      <c r="W126" s="251"/>
      <c r="X126" s="248"/>
      <c r="Y126" s="238"/>
      <c r="Z126" s="238">
        <v>30</v>
      </c>
      <c r="AA126" s="251"/>
      <c r="AB126" s="248"/>
      <c r="AC126" s="249"/>
      <c r="AD126" s="359">
        <v>30</v>
      </c>
      <c r="AE126" s="357"/>
      <c r="AF126" s="248"/>
      <c r="AG126" s="249"/>
      <c r="AH126" s="359">
        <v>30</v>
      </c>
      <c r="AI126" s="357"/>
      <c r="AJ126" s="248"/>
      <c r="AK126" s="238"/>
      <c r="AL126" s="238">
        <v>15</v>
      </c>
      <c r="AM126" s="251"/>
      <c r="AP126" s="355"/>
      <c r="AQ126" s="355"/>
      <c r="AR126" s="355">
        <v>1</v>
      </c>
      <c r="AS126" s="355">
        <v>1</v>
      </c>
      <c r="AT126" s="355">
        <v>1</v>
      </c>
      <c r="AU126" s="355">
        <v>1</v>
      </c>
      <c r="AV126" s="355">
        <v>2</v>
      </c>
    </row>
    <row r="127" spans="1:48" s="2" customFormat="1" ht="18" customHeight="1">
      <c r="A127" s="250" t="s">
        <v>66</v>
      </c>
      <c r="B127" s="555" t="s">
        <v>147</v>
      </c>
      <c r="C127" s="556"/>
      <c r="D127" s="314">
        <v>1</v>
      </c>
      <c r="E127" s="309">
        <v>2</v>
      </c>
      <c r="F127" s="326">
        <f t="shared" si="4"/>
        <v>4</v>
      </c>
      <c r="G127" s="311">
        <v>75</v>
      </c>
      <c r="H127" s="312">
        <f>T127</f>
        <v>15</v>
      </c>
      <c r="I127" s="312" t="s">
        <v>123</v>
      </c>
      <c r="J127" s="312">
        <f>Z127+AD127</f>
        <v>60</v>
      </c>
      <c r="K127" s="312" t="s">
        <v>123</v>
      </c>
      <c r="L127" s="250"/>
      <c r="M127" s="238"/>
      <c r="N127" s="238"/>
      <c r="O127" s="251"/>
      <c r="P127" s="248"/>
      <c r="Q127" s="238"/>
      <c r="R127" s="238"/>
      <c r="S127" s="251"/>
      <c r="T127" s="248">
        <v>15</v>
      </c>
      <c r="U127" s="238"/>
      <c r="V127" s="238"/>
      <c r="W127" s="251"/>
      <c r="X127" s="248"/>
      <c r="Y127" s="238"/>
      <c r="Z127" s="238">
        <v>30</v>
      </c>
      <c r="AA127" s="251"/>
      <c r="AB127" s="248"/>
      <c r="AC127" s="238"/>
      <c r="AD127" s="358">
        <v>30</v>
      </c>
      <c r="AE127" s="251"/>
      <c r="AF127" s="248"/>
      <c r="AG127" s="238"/>
      <c r="AH127" s="244"/>
      <c r="AI127" s="251"/>
      <c r="AJ127" s="248"/>
      <c r="AK127" s="238"/>
      <c r="AL127" s="238"/>
      <c r="AM127" s="251"/>
      <c r="AP127" s="355"/>
      <c r="AQ127" s="355"/>
      <c r="AR127" s="355">
        <v>1</v>
      </c>
      <c r="AS127" s="355">
        <v>1</v>
      </c>
      <c r="AT127" s="355">
        <v>2</v>
      </c>
      <c r="AU127" s="355"/>
      <c r="AV127" s="355"/>
    </row>
    <row r="128" spans="1:48" s="2" customFormat="1" ht="18" customHeight="1">
      <c r="A128" s="250" t="s">
        <v>148</v>
      </c>
      <c r="B128" s="555" t="s">
        <v>149</v>
      </c>
      <c r="C128" s="556"/>
      <c r="D128" s="314"/>
      <c r="E128" s="309">
        <v>2</v>
      </c>
      <c r="F128" s="326">
        <f t="shared" si="4"/>
        <v>4</v>
      </c>
      <c r="G128" s="248">
        <v>60</v>
      </c>
      <c r="H128" s="312" t="s">
        <v>123</v>
      </c>
      <c r="I128" s="312" t="s">
        <v>123</v>
      </c>
      <c r="J128" s="312" t="s">
        <v>123</v>
      </c>
      <c r="K128" s="312">
        <f>S128+W128</f>
        <v>60</v>
      </c>
      <c r="L128" s="250"/>
      <c r="M128" s="238"/>
      <c r="N128" s="238"/>
      <c r="O128" s="251"/>
      <c r="P128" s="248"/>
      <c r="Q128" s="238"/>
      <c r="R128" s="238"/>
      <c r="S128" s="251">
        <v>30</v>
      </c>
      <c r="T128" s="248"/>
      <c r="U128" s="238"/>
      <c r="V128" s="238"/>
      <c r="W128" s="251">
        <v>30</v>
      </c>
      <c r="X128" s="248"/>
      <c r="Y128" s="238"/>
      <c r="Z128" s="238"/>
      <c r="AA128" s="251"/>
      <c r="AB128" s="248"/>
      <c r="AC128" s="238"/>
      <c r="AD128" s="238"/>
      <c r="AE128" s="251"/>
      <c r="AF128" s="248"/>
      <c r="AG128" s="238"/>
      <c r="AH128" s="238"/>
      <c r="AI128" s="251"/>
      <c r="AJ128" s="248"/>
      <c r="AK128" s="238"/>
      <c r="AL128" s="238"/>
      <c r="AM128" s="251"/>
      <c r="AP128" s="355"/>
      <c r="AQ128" s="355">
        <v>2</v>
      </c>
      <c r="AR128" s="355">
        <v>2</v>
      </c>
      <c r="AS128" s="355"/>
      <c r="AT128" s="355"/>
      <c r="AU128" s="355"/>
      <c r="AV128" s="355"/>
    </row>
    <row r="129" spans="1:48" s="2" customFormat="1" ht="18" customHeight="1" thickBot="1">
      <c r="A129" s="250" t="s">
        <v>150</v>
      </c>
      <c r="B129" s="555" t="s">
        <v>151</v>
      </c>
      <c r="C129" s="556"/>
      <c r="D129" s="313"/>
      <c r="E129" s="309">
        <v>1</v>
      </c>
      <c r="F129" s="326">
        <f t="shared" si="4"/>
        <v>2</v>
      </c>
      <c r="G129" s="248">
        <v>30</v>
      </c>
      <c r="H129" s="312">
        <f>X129</f>
        <v>30</v>
      </c>
      <c r="I129" s="312" t="s">
        <v>123</v>
      </c>
      <c r="J129" s="312" t="s">
        <v>123</v>
      </c>
      <c r="K129" s="312" t="s">
        <v>123</v>
      </c>
      <c r="L129" s="250"/>
      <c r="M129" s="238"/>
      <c r="N129" s="238"/>
      <c r="O129" s="251"/>
      <c r="P129" s="248"/>
      <c r="Q129" s="238"/>
      <c r="R129" s="238"/>
      <c r="S129" s="251"/>
      <c r="T129" s="248"/>
      <c r="U129" s="238"/>
      <c r="V129" s="238"/>
      <c r="W129" s="251"/>
      <c r="X129" s="248">
        <v>30</v>
      </c>
      <c r="Y129" s="238"/>
      <c r="Z129" s="238"/>
      <c r="AA129" s="251"/>
      <c r="AB129" s="248"/>
      <c r="AC129" s="238"/>
      <c r="AD129" s="238"/>
      <c r="AE129" s="251"/>
      <c r="AF129" s="248"/>
      <c r="AG129" s="238"/>
      <c r="AH129" s="238"/>
      <c r="AI129" s="251"/>
      <c r="AJ129" s="248"/>
      <c r="AK129" s="238"/>
      <c r="AL129" s="238"/>
      <c r="AM129" s="251"/>
      <c r="AP129" s="355"/>
      <c r="AQ129" s="355"/>
      <c r="AR129" s="355"/>
      <c r="AS129" s="355">
        <v>2</v>
      </c>
      <c r="AT129" s="355"/>
      <c r="AU129" s="355"/>
      <c r="AV129" s="355"/>
    </row>
    <row r="130" spans="1:48" s="2" customFormat="1" ht="13.5" customHeight="1" thickTop="1">
      <c r="A130" s="60"/>
      <c r="B130" s="445" t="s">
        <v>18</v>
      </c>
      <c r="C130" s="446"/>
      <c r="D130" s="449">
        <f t="shared" ref="D130:AM130" si="5">SUM(D117:D129)</f>
        <v>4</v>
      </c>
      <c r="E130" s="451">
        <f t="shared" si="5"/>
        <v>32</v>
      </c>
      <c r="F130" s="453">
        <f>SUM(F117:F129)</f>
        <v>79</v>
      </c>
      <c r="G130" s="455">
        <f t="shared" si="5"/>
        <v>1290</v>
      </c>
      <c r="H130" s="451">
        <f t="shared" si="5"/>
        <v>300</v>
      </c>
      <c r="I130" s="451">
        <f t="shared" si="5"/>
        <v>0</v>
      </c>
      <c r="J130" s="451">
        <f t="shared" si="5"/>
        <v>735</v>
      </c>
      <c r="K130" s="453">
        <f t="shared" si="5"/>
        <v>255</v>
      </c>
      <c r="L130" s="61">
        <f>SUM(L117:L129)</f>
        <v>90</v>
      </c>
      <c r="M130" s="62">
        <f t="shared" si="5"/>
        <v>0</v>
      </c>
      <c r="N130" s="62">
        <f t="shared" si="5"/>
        <v>150</v>
      </c>
      <c r="O130" s="63">
        <f t="shared" si="5"/>
        <v>0</v>
      </c>
      <c r="P130" s="61">
        <f t="shared" si="5"/>
        <v>60</v>
      </c>
      <c r="Q130" s="62">
        <f t="shared" si="5"/>
        <v>0</v>
      </c>
      <c r="R130" s="62">
        <f t="shared" si="5"/>
        <v>180</v>
      </c>
      <c r="S130" s="64">
        <f t="shared" si="5"/>
        <v>75</v>
      </c>
      <c r="T130" s="65">
        <f t="shared" si="5"/>
        <v>45</v>
      </c>
      <c r="U130" s="62">
        <f t="shared" si="5"/>
        <v>0</v>
      </c>
      <c r="V130" s="62">
        <f t="shared" si="5"/>
        <v>120</v>
      </c>
      <c r="W130" s="63">
        <f t="shared" si="5"/>
        <v>90</v>
      </c>
      <c r="X130" s="61">
        <f t="shared" si="5"/>
        <v>45</v>
      </c>
      <c r="Y130" s="62">
        <f t="shared" si="5"/>
        <v>0</v>
      </c>
      <c r="Z130" s="62">
        <f t="shared" si="5"/>
        <v>90</v>
      </c>
      <c r="AA130" s="64">
        <f t="shared" si="5"/>
        <v>30</v>
      </c>
      <c r="AB130" s="65">
        <f t="shared" si="5"/>
        <v>30</v>
      </c>
      <c r="AC130" s="62">
        <f t="shared" si="5"/>
        <v>0</v>
      </c>
      <c r="AD130" s="62">
        <f t="shared" si="5"/>
        <v>90</v>
      </c>
      <c r="AE130" s="63">
        <f t="shared" si="5"/>
        <v>30</v>
      </c>
      <c r="AF130" s="61">
        <f t="shared" si="5"/>
        <v>30</v>
      </c>
      <c r="AG130" s="62">
        <f t="shared" si="5"/>
        <v>0</v>
      </c>
      <c r="AH130" s="62">
        <f t="shared" si="5"/>
        <v>60</v>
      </c>
      <c r="AI130" s="64">
        <f t="shared" si="5"/>
        <v>30</v>
      </c>
      <c r="AJ130" s="65">
        <f t="shared" si="5"/>
        <v>0</v>
      </c>
      <c r="AK130" s="62">
        <f t="shared" si="5"/>
        <v>0</v>
      </c>
      <c r="AL130" s="62">
        <f t="shared" si="5"/>
        <v>45</v>
      </c>
      <c r="AM130" s="64">
        <f t="shared" si="5"/>
        <v>0</v>
      </c>
      <c r="AO130" s="2" t="s">
        <v>176</v>
      </c>
      <c r="AP130" s="355">
        <f>SUM(AP117:AP129)</f>
        <v>15</v>
      </c>
      <c r="AQ130" s="355">
        <f t="shared" ref="AQ130:AV130" si="6">SUM(AQ117:AQ129)</f>
        <v>19</v>
      </c>
      <c r="AR130" s="355">
        <f t="shared" si="6"/>
        <v>16</v>
      </c>
      <c r="AS130" s="355">
        <f t="shared" si="6"/>
        <v>9</v>
      </c>
      <c r="AT130" s="355">
        <f t="shared" si="6"/>
        <v>9</v>
      </c>
      <c r="AU130" s="355">
        <f t="shared" si="6"/>
        <v>6</v>
      </c>
      <c r="AV130" s="355">
        <f t="shared" si="6"/>
        <v>5</v>
      </c>
    </row>
    <row r="131" spans="1:48" s="2" customFormat="1" ht="13.5" customHeight="1" thickBot="1">
      <c r="A131" s="66"/>
      <c r="B131" s="447"/>
      <c r="C131" s="448"/>
      <c r="D131" s="450"/>
      <c r="E131" s="452"/>
      <c r="F131" s="454"/>
      <c r="G131" s="509"/>
      <c r="H131" s="510"/>
      <c r="I131" s="510"/>
      <c r="J131" s="510"/>
      <c r="K131" s="511"/>
      <c r="L131" s="457">
        <f>SUM(L130:O130)</f>
        <v>240</v>
      </c>
      <c r="M131" s="458"/>
      <c r="N131" s="458"/>
      <c r="O131" s="459"/>
      <c r="P131" s="457">
        <f>SUM(P130:S130)</f>
        <v>315</v>
      </c>
      <c r="Q131" s="458"/>
      <c r="R131" s="458"/>
      <c r="S131" s="459"/>
      <c r="T131" s="457">
        <f>SUM(T130:W130)</f>
        <v>255</v>
      </c>
      <c r="U131" s="458"/>
      <c r="V131" s="458"/>
      <c r="W131" s="459"/>
      <c r="X131" s="457">
        <f>SUM(X130:AA130)</f>
        <v>165</v>
      </c>
      <c r="Y131" s="458"/>
      <c r="Z131" s="458"/>
      <c r="AA131" s="459"/>
      <c r="AB131" s="457">
        <f>SUM(AB130:AE130)</f>
        <v>150</v>
      </c>
      <c r="AC131" s="458"/>
      <c r="AD131" s="458"/>
      <c r="AE131" s="459"/>
      <c r="AF131" s="457">
        <f>SUM(AF130:AI130)</f>
        <v>120</v>
      </c>
      <c r="AG131" s="458"/>
      <c r="AH131" s="458"/>
      <c r="AI131" s="459"/>
      <c r="AJ131" s="457">
        <f>SUM(AJ130:AM130)</f>
        <v>45</v>
      </c>
      <c r="AK131" s="458"/>
      <c r="AL131" s="458"/>
      <c r="AM131" s="459"/>
    </row>
    <row r="132" spans="1:48" s="2" customFormat="1" ht="12.75" customHeight="1">
      <c r="A132" s="460" t="s">
        <v>87</v>
      </c>
      <c r="B132" s="461"/>
      <c r="C132" s="462"/>
      <c r="D132" s="463" t="s">
        <v>7</v>
      </c>
      <c r="E132" s="439" t="s">
        <v>8</v>
      </c>
      <c r="F132" s="387" t="s">
        <v>39</v>
      </c>
      <c r="G132" s="464" t="s">
        <v>5</v>
      </c>
      <c r="H132" s="372" t="s">
        <v>9</v>
      </c>
      <c r="I132" s="372" t="s">
        <v>10</v>
      </c>
      <c r="J132" s="372" t="s">
        <v>80</v>
      </c>
      <c r="K132" s="374" t="s">
        <v>37</v>
      </c>
      <c r="L132" s="430" t="s">
        <v>110</v>
      </c>
      <c r="M132" s="431"/>
      <c r="N132" s="431"/>
      <c r="O132" s="432"/>
      <c r="P132" s="430" t="s">
        <v>111</v>
      </c>
      <c r="Q132" s="431"/>
      <c r="R132" s="431"/>
      <c r="S132" s="432"/>
      <c r="T132" s="430" t="s">
        <v>112</v>
      </c>
      <c r="U132" s="431"/>
      <c r="V132" s="431"/>
      <c r="W132" s="432"/>
      <c r="X132" s="430" t="s">
        <v>119</v>
      </c>
      <c r="Y132" s="431"/>
      <c r="Z132" s="431"/>
      <c r="AA132" s="432"/>
      <c r="AB132" s="430" t="s">
        <v>114</v>
      </c>
      <c r="AC132" s="431"/>
      <c r="AD132" s="431"/>
      <c r="AE132" s="432"/>
      <c r="AF132" s="430" t="s">
        <v>115</v>
      </c>
      <c r="AG132" s="431"/>
      <c r="AH132" s="431"/>
      <c r="AI132" s="432"/>
      <c r="AJ132" s="430" t="s">
        <v>116</v>
      </c>
      <c r="AK132" s="431"/>
      <c r="AL132" s="431"/>
      <c r="AM132" s="432"/>
    </row>
    <row r="133" spans="1:48" s="2" customFormat="1">
      <c r="A133" s="460"/>
      <c r="B133" s="461"/>
      <c r="C133" s="462"/>
      <c r="D133" s="383"/>
      <c r="E133" s="439"/>
      <c r="F133" s="440"/>
      <c r="G133" s="464"/>
      <c r="H133" s="372"/>
      <c r="I133" s="372"/>
      <c r="J133" s="372"/>
      <c r="K133" s="374"/>
      <c r="L133" s="379" t="s">
        <v>9</v>
      </c>
      <c r="M133" s="381" t="s">
        <v>10</v>
      </c>
      <c r="N133" s="385" t="s">
        <v>11</v>
      </c>
      <c r="O133" s="387" t="s">
        <v>81</v>
      </c>
      <c r="P133" s="379" t="s">
        <v>9</v>
      </c>
      <c r="Q133" s="381" t="s">
        <v>10</v>
      </c>
      <c r="R133" s="385" t="s">
        <v>11</v>
      </c>
      <c r="S133" s="387" t="s">
        <v>81</v>
      </c>
      <c r="T133" s="379" t="s">
        <v>9</v>
      </c>
      <c r="U133" s="381" t="s">
        <v>10</v>
      </c>
      <c r="V133" s="385" t="s">
        <v>11</v>
      </c>
      <c r="W133" s="387" t="s">
        <v>81</v>
      </c>
      <c r="X133" s="379" t="s">
        <v>9</v>
      </c>
      <c r="Y133" s="381" t="s">
        <v>10</v>
      </c>
      <c r="Z133" s="385" t="s">
        <v>11</v>
      </c>
      <c r="AA133" s="387" t="s">
        <v>81</v>
      </c>
      <c r="AB133" s="379" t="s">
        <v>9</v>
      </c>
      <c r="AC133" s="381" t="s">
        <v>10</v>
      </c>
      <c r="AD133" s="385" t="s">
        <v>11</v>
      </c>
      <c r="AE133" s="387" t="s">
        <v>81</v>
      </c>
      <c r="AF133" s="379" t="s">
        <v>9</v>
      </c>
      <c r="AG133" s="381" t="s">
        <v>10</v>
      </c>
      <c r="AH133" s="385" t="s">
        <v>11</v>
      </c>
      <c r="AI133" s="387" t="s">
        <v>81</v>
      </c>
      <c r="AJ133" s="379" t="s">
        <v>9</v>
      </c>
      <c r="AK133" s="381" t="s">
        <v>10</v>
      </c>
      <c r="AL133" s="385" t="s">
        <v>11</v>
      </c>
      <c r="AM133" s="387" t="s">
        <v>81</v>
      </c>
    </row>
    <row r="134" spans="1:48" s="2" customFormat="1" ht="13.8" thickBot="1">
      <c r="A134" s="460"/>
      <c r="B134" s="461"/>
      <c r="C134" s="462"/>
      <c r="D134" s="384"/>
      <c r="E134" s="386"/>
      <c r="F134" s="388"/>
      <c r="G134" s="380"/>
      <c r="H134" s="373"/>
      <c r="I134" s="373"/>
      <c r="J134" s="373"/>
      <c r="K134" s="375"/>
      <c r="L134" s="380"/>
      <c r="M134" s="382"/>
      <c r="N134" s="386"/>
      <c r="O134" s="388"/>
      <c r="P134" s="380"/>
      <c r="Q134" s="382"/>
      <c r="R134" s="386"/>
      <c r="S134" s="388"/>
      <c r="T134" s="380"/>
      <c r="U134" s="382"/>
      <c r="V134" s="386"/>
      <c r="W134" s="388"/>
      <c r="X134" s="380"/>
      <c r="Y134" s="382"/>
      <c r="Z134" s="386"/>
      <c r="AA134" s="388"/>
      <c r="AB134" s="380"/>
      <c r="AC134" s="382"/>
      <c r="AD134" s="386"/>
      <c r="AE134" s="388"/>
      <c r="AF134" s="380"/>
      <c r="AG134" s="382"/>
      <c r="AH134" s="386"/>
      <c r="AI134" s="388"/>
      <c r="AJ134" s="380"/>
      <c r="AK134" s="382"/>
      <c r="AL134" s="386"/>
      <c r="AM134" s="388"/>
    </row>
    <row r="135" spans="1:48" s="2" customFormat="1" ht="12.75" customHeight="1">
      <c r="A135" s="460"/>
      <c r="B135" s="461"/>
      <c r="C135" s="462"/>
      <c r="D135" s="465">
        <f t="shared" ref="D135:AM135" si="7">SUM(D76+D130)</f>
        <v>4</v>
      </c>
      <c r="E135" s="467">
        <f t="shared" si="7"/>
        <v>45</v>
      </c>
      <c r="F135" s="467">
        <f t="shared" si="7"/>
        <v>98</v>
      </c>
      <c r="G135" s="471">
        <f t="shared" si="7"/>
        <v>1605</v>
      </c>
      <c r="H135" s="467">
        <f t="shared" si="7"/>
        <v>420</v>
      </c>
      <c r="I135" s="467">
        <f t="shared" si="7"/>
        <v>60</v>
      </c>
      <c r="J135" s="467">
        <f t="shared" si="7"/>
        <v>870</v>
      </c>
      <c r="K135" s="467">
        <f t="shared" si="7"/>
        <v>255</v>
      </c>
      <c r="L135" s="67">
        <f t="shared" si="7"/>
        <v>150</v>
      </c>
      <c r="M135" s="68">
        <f t="shared" si="7"/>
        <v>30</v>
      </c>
      <c r="N135" s="68">
        <f t="shared" si="7"/>
        <v>195</v>
      </c>
      <c r="O135" s="70">
        <f t="shared" si="7"/>
        <v>0</v>
      </c>
      <c r="P135" s="71">
        <f t="shared" si="7"/>
        <v>90</v>
      </c>
      <c r="Q135" s="68">
        <f t="shared" si="7"/>
        <v>30</v>
      </c>
      <c r="R135" s="68">
        <f t="shared" si="7"/>
        <v>210</v>
      </c>
      <c r="S135" s="69">
        <f t="shared" si="7"/>
        <v>75</v>
      </c>
      <c r="T135" s="67">
        <f t="shared" si="7"/>
        <v>60</v>
      </c>
      <c r="U135" s="68">
        <f t="shared" si="7"/>
        <v>0</v>
      </c>
      <c r="V135" s="68">
        <f t="shared" si="7"/>
        <v>150</v>
      </c>
      <c r="W135" s="70">
        <f t="shared" si="7"/>
        <v>90</v>
      </c>
      <c r="X135" s="71">
        <f t="shared" si="7"/>
        <v>45</v>
      </c>
      <c r="Y135" s="68">
        <f t="shared" si="7"/>
        <v>0</v>
      </c>
      <c r="Z135" s="68">
        <f t="shared" si="7"/>
        <v>120</v>
      </c>
      <c r="AA135" s="69">
        <f t="shared" si="7"/>
        <v>30</v>
      </c>
      <c r="AB135" s="67">
        <f t="shared" si="7"/>
        <v>30</v>
      </c>
      <c r="AC135" s="68">
        <f t="shared" si="7"/>
        <v>0</v>
      </c>
      <c r="AD135" s="68">
        <f t="shared" si="7"/>
        <v>90</v>
      </c>
      <c r="AE135" s="70">
        <f t="shared" si="7"/>
        <v>30</v>
      </c>
      <c r="AF135" s="71">
        <f t="shared" si="7"/>
        <v>30</v>
      </c>
      <c r="AG135" s="68">
        <f t="shared" si="7"/>
        <v>0</v>
      </c>
      <c r="AH135" s="68">
        <f t="shared" si="7"/>
        <v>60</v>
      </c>
      <c r="AI135" s="69">
        <f t="shared" si="7"/>
        <v>30</v>
      </c>
      <c r="AJ135" s="67">
        <f t="shared" si="7"/>
        <v>15</v>
      </c>
      <c r="AK135" s="68">
        <f t="shared" si="7"/>
        <v>0</v>
      </c>
      <c r="AL135" s="68">
        <f t="shared" si="7"/>
        <v>45</v>
      </c>
      <c r="AM135" s="70">
        <f t="shared" si="7"/>
        <v>0</v>
      </c>
      <c r="AO135" s="2" t="s">
        <v>40</v>
      </c>
    </row>
    <row r="136" spans="1:48" s="2" customFormat="1" ht="13.5" customHeight="1" thickBot="1">
      <c r="A136" s="460"/>
      <c r="B136" s="461"/>
      <c r="C136" s="462"/>
      <c r="D136" s="466"/>
      <c r="E136" s="468"/>
      <c r="F136" s="468"/>
      <c r="G136" s="472"/>
      <c r="H136" s="468"/>
      <c r="I136" s="468"/>
      <c r="J136" s="468"/>
      <c r="K136" s="468"/>
      <c r="L136" s="473">
        <f>SUM(L135:O135)</f>
        <v>375</v>
      </c>
      <c r="M136" s="474"/>
      <c r="N136" s="474"/>
      <c r="O136" s="475"/>
      <c r="P136" s="473">
        <f>SUM(P135:S135)</f>
        <v>405</v>
      </c>
      <c r="Q136" s="474"/>
      <c r="R136" s="474"/>
      <c r="S136" s="475"/>
      <c r="T136" s="473">
        <f>SUM(T135:W135)</f>
        <v>300</v>
      </c>
      <c r="U136" s="474"/>
      <c r="V136" s="474"/>
      <c r="W136" s="475"/>
      <c r="X136" s="473">
        <f>SUM(X135:AA135)</f>
        <v>195</v>
      </c>
      <c r="Y136" s="474"/>
      <c r="Z136" s="474"/>
      <c r="AA136" s="475"/>
      <c r="AB136" s="473">
        <f>SUM(AB135:AE135)</f>
        <v>150</v>
      </c>
      <c r="AC136" s="474"/>
      <c r="AD136" s="474"/>
      <c r="AE136" s="475"/>
      <c r="AF136" s="473">
        <f>SUM(AF135:AI135)</f>
        <v>120</v>
      </c>
      <c r="AG136" s="474"/>
      <c r="AH136" s="474"/>
      <c r="AI136" s="475"/>
      <c r="AJ136" s="473">
        <f>SUM(AJ135:AM135)</f>
        <v>60</v>
      </c>
      <c r="AK136" s="474"/>
      <c r="AL136" s="474"/>
      <c r="AM136" s="475"/>
      <c r="AO136" s="2">
        <f>SUM(L136:AM136)</f>
        <v>1605</v>
      </c>
    </row>
    <row r="137" spans="1:48" s="2" customFormat="1" ht="12.75" customHeight="1">
      <c r="A137" s="460"/>
      <c r="B137" s="461"/>
      <c r="C137" s="462"/>
      <c r="D137" s="488" t="s">
        <v>19</v>
      </c>
      <c r="E137" s="401"/>
      <c r="F137" s="489"/>
      <c r="G137" s="479" t="s">
        <v>20</v>
      </c>
      <c r="H137" s="425"/>
      <c r="I137" s="425"/>
      <c r="J137" s="425"/>
      <c r="K137" s="426"/>
      <c r="L137" s="480">
        <f>L83+1</f>
        <v>1</v>
      </c>
      <c r="M137" s="481"/>
      <c r="N137" s="481"/>
      <c r="O137" s="482"/>
      <c r="P137" s="480">
        <f>P83+0</f>
        <v>0</v>
      </c>
      <c r="Q137" s="481"/>
      <c r="R137" s="481"/>
      <c r="S137" s="482"/>
      <c r="T137" s="480">
        <f>T83</f>
        <v>0</v>
      </c>
      <c r="U137" s="481"/>
      <c r="V137" s="481"/>
      <c r="W137" s="482"/>
      <c r="X137" s="480">
        <f>X83+1</f>
        <v>1</v>
      </c>
      <c r="Y137" s="481"/>
      <c r="Z137" s="481"/>
      <c r="AA137" s="482"/>
      <c r="AB137" s="480">
        <f>AB83+1</f>
        <v>1</v>
      </c>
      <c r="AC137" s="481"/>
      <c r="AD137" s="481"/>
      <c r="AE137" s="482"/>
      <c r="AF137" s="480">
        <f>AF83+1</f>
        <v>1</v>
      </c>
      <c r="AG137" s="481"/>
      <c r="AH137" s="481"/>
      <c r="AI137" s="482"/>
      <c r="AJ137" s="480">
        <f>AJ83</f>
        <v>0</v>
      </c>
      <c r="AK137" s="481"/>
      <c r="AL137" s="481"/>
      <c r="AM137" s="482"/>
      <c r="AO137" s="2">
        <f>SUM(L137:AM137)</f>
        <v>4</v>
      </c>
    </row>
    <row r="138" spans="1:48" s="2" customFormat="1" ht="12.75" customHeight="1">
      <c r="A138" s="460"/>
      <c r="B138" s="461"/>
      <c r="C138" s="462"/>
      <c r="D138" s="490"/>
      <c r="E138" s="404"/>
      <c r="F138" s="491"/>
      <c r="G138" s="495" t="s">
        <v>21</v>
      </c>
      <c r="H138" s="496"/>
      <c r="I138" s="496"/>
      <c r="J138" s="496"/>
      <c r="K138" s="497"/>
      <c r="L138" s="512">
        <f>L84+4</f>
        <v>10</v>
      </c>
      <c r="M138" s="513"/>
      <c r="N138" s="513"/>
      <c r="O138" s="514"/>
      <c r="P138" s="476">
        <f>P84+7</f>
        <v>10</v>
      </c>
      <c r="Q138" s="477"/>
      <c r="R138" s="477"/>
      <c r="S138" s="478"/>
      <c r="T138" s="476">
        <f>T84+7</f>
        <v>9</v>
      </c>
      <c r="U138" s="477"/>
      <c r="V138" s="477"/>
      <c r="W138" s="478"/>
      <c r="X138" s="476">
        <f>X84+5</f>
        <v>6</v>
      </c>
      <c r="Y138" s="477"/>
      <c r="Z138" s="477"/>
      <c r="AA138" s="478"/>
      <c r="AB138" s="476">
        <f>AB84+4</f>
        <v>4</v>
      </c>
      <c r="AC138" s="477"/>
      <c r="AD138" s="477"/>
      <c r="AE138" s="478"/>
      <c r="AF138" s="476">
        <f>AF84+3</f>
        <v>3</v>
      </c>
      <c r="AG138" s="477"/>
      <c r="AH138" s="477"/>
      <c r="AI138" s="478"/>
      <c r="AJ138" s="476">
        <f>AJ84+2</f>
        <v>3</v>
      </c>
      <c r="AK138" s="477"/>
      <c r="AL138" s="477"/>
      <c r="AM138" s="478"/>
      <c r="AO138" s="2">
        <f>SUM(L138:AM138)</f>
        <v>45</v>
      </c>
    </row>
    <row r="139" spans="1:48" s="2" customFormat="1" ht="13.5" customHeight="1" thickBot="1">
      <c r="A139" s="460"/>
      <c r="B139" s="461"/>
      <c r="C139" s="462"/>
      <c r="D139" s="490"/>
      <c r="E139" s="404"/>
      <c r="F139" s="491"/>
      <c r="G139" s="495" t="s">
        <v>39</v>
      </c>
      <c r="H139" s="496"/>
      <c r="I139" s="496"/>
      <c r="J139" s="496"/>
      <c r="K139" s="497"/>
      <c r="L139" s="591">
        <f>AP130+L85</f>
        <v>23</v>
      </c>
      <c r="M139" s="591"/>
      <c r="N139" s="591"/>
      <c r="O139" s="591"/>
      <c r="P139" s="591">
        <f>P85+AQ130</f>
        <v>23</v>
      </c>
      <c r="Q139" s="591"/>
      <c r="R139" s="591"/>
      <c r="S139" s="591"/>
      <c r="T139" s="591">
        <f>T85+AR130</f>
        <v>19</v>
      </c>
      <c r="U139" s="591"/>
      <c r="V139" s="591"/>
      <c r="W139" s="591"/>
      <c r="X139" s="591">
        <f>X85+AS130</f>
        <v>11</v>
      </c>
      <c r="Y139" s="591"/>
      <c r="Z139" s="591"/>
      <c r="AA139" s="591"/>
      <c r="AB139" s="591">
        <f>AB85+AT130</f>
        <v>9</v>
      </c>
      <c r="AC139" s="591"/>
      <c r="AD139" s="591"/>
      <c r="AE139" s="591"/>
      <c r="AF139" s="591">
        <f>AF85+AU130</f>
        <v>6</v>
      </c>
      <c r="AG139" s="591"/>
      <c r="AH139" s="591"/>
      <c r="AI139" s="591"/>
      <c r="AJ139" s="591">
        <f>AJ85+AV130</f>
        <v>7</v>
      </c>
      <c r="AK139" s="591"/>
      <c r="AL139" s="591"/>
      <c r="AM139" s="591"/>
      <c r="AO139" s="2">
        <f>SUM(L139:AM139)</f>
        <v>98</v>
      </c>
    </row>
    <row r="140" spans="1:48" s="2" customFormat="1" ht="13.8">
      <c r="A140" s="165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7"/>
      <c r="V140" s="166"/>
      <c r="W140" s="166"/>
      <c r="X140" s="166"/>
      <c r="Y140" s="166"/>
      <c r="Z140" s="167"/>
      <c r="AA140" s="167"/>
      <c r="AB140" s="73" t="s">
        <v>152</v>
      </c>
      <c r="AC140" s="74"/>
      <c r="AD140" s="75"/>
      <c r="AE140" s="75"/>
      <c r="AF140" s="75"/>
      <c r="AG140" s="75"/>
      <c r="AH140" s="75"/>
      <c r="AI140" s="76"/>
      <c r="AJ140" s="77"/>
      <c r="AK140" s="75"/>
      <c r="AL140" s="75"/>
      <c r="AM140" s="78"/>
    </row>
    <row r="141" spans="1:48" s="2" customFormat="1" ht="13.8">
      <c r="A141" s="299" t="s">
        <v>84</v>
      </c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2"/>
      <c r="V141" s="306"/>
      <c r="W141" s="306"/>
      <c r="X141" s="306"/>
      <c r="Y141" s="306"/>
      <c r="Z141" s="302"/>
      <c r="AA141" s="356"/>
      <c r="AB141" s="81" t="s">
        <v>23</v>
      </c>
      <c r="AC141" s="82"/>
      <c r="AD141" s="83"/>
      <c r="AE141" s="83"/>
      <c r="AF141" s="83"/>
      <c r="AG141" s="83"/>
      <c r="AH141" s="83"/>
      <c r="AI141" s="83"/>
      <c r="AJ141" s="83"/>
      <c r="AK141" s="83"/>
      <c r="AL141" s="83"/>
      <c r="AM141" s="84"/>
    </row>
    <row r="142" spans="1:48" s="2" customFormat="1" ht="15">
      <c r="A142" s="299"/>
      <c r="B142" s="307" t="s">
        <v>13</v>
      </c>
      <c r="C142" s="548" t="s">
        <v>178</v>
      </c>
      <c r="D142" s="548"/>
      <c r="E142" s="548"/>
      <c r="F142" s="548"/>
      <c r="G142" s="548"/>
      <c r="H142" s="548"/>
      <c r="I142" s="548"/>
      <c r="J142" s="548"/>
      <c r="K142" s="548"/>
      <c r="L142" s="548"/>
      <c r="M142" s="548"/>
      <c r="N142" s="548"/>
      <c r="O142" s="308"/>
      <c r="P142" s="308"/>
      <c r="Q142" s="298"/>
      <c r="R142" s="298"/>
      <c r="S142" s="298"/>
      <c r="T142" s="298"/>
      <c r="U142" s="298"/>
      <c r="V142" s="298"/>
      <c r="W142" s="298"/>
      <c r="X142" s="302"/>
      <c r="Y142" s="302"/>
      <c r="Z142" s="302"/>
      <c r="AA142" s="303"/>
      <c r="AB142" s="86" t="s">
        <v>9</v>
      </c>
      <c r="AC142" s="87" t="s">
        <v>182</v>
      </c>
      <c r="AD142" s="83"/>
      <c r="AE142" s="83"/>
      <c r="AF142" s="83"/>
      <c r="AG142" s="83"/>
      <c r="AH142" s="83"/>
      <c r="AI142" s="83"/>
      <c r="AJ142" s="83"/>
      <c r="AK142" s="83"/>
      <c r="AL142" s="83"/>
      <c r="AM142" s="84"/>
    </row>
    <row r="143" spans="1:48" s="2" customFormat="1" ht="15">
      <c r="A143" s="304"/>
      <c r="B143" s="307" t="s">
        <v>14</v>
      </c>
      <c r="C143" s="300" t="s">
        <v>131</v>
      </c>
      <c r="D143" s="302"/>
      <c r="E143" s="302"/>
      <c r="F143" s="302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298"/>
      <c r="R143" s="298"/>
      <c r="S143" s="298"/>
      <c r="T143" s="298"/>
      <c r="U143" s="298"/>
      <c r="V143" s="298"/>
      <c r="W143" s="298"/>
      <c r="X143" s="302"/>
      <c r="Y143" s="302"/>
      <c r="Z143" s="302"/>
      <c r="AA143" s="303"/>
      <c r="AB143" s="86" t="s">
        <v>10</v>
      </c>
      <c r="AC143" s="87" t="s">
        <v>183</v>
      </c>
      <c r="AD143" s="83"/>
      <c r="AE143" s="83"/>
      <c r="AF143" s="80"/>
      <c r="AG143" s="83"/>
      <c r="AH143" s="83"/>
      <c r="AI143" s="83"/>
      <c r="AJ143" s="83"/>
      <c r="AK143" s="83"/>
      <c r="AL143" s="83"/>
      <c r="AM143" s="84"/>
    </row>
    <row r="144" spans="1:48" s="2" customFormat="1" ht="15">
      <c r="A144" s="304"/>
      <c r="B144" s="307" t="s">
        <v>15</v>
      </c>
      <c r="C144" s="548" t="s">
        <v>179</v>
      </c>
      <c r="D144" s="548"/>
      <c r="E144" s="548"/>
      <c r="F144" s="548"/>
      <c r="G144" s="548"/>
      <c r="H144" s="548"/>
      <c r="I144" s="548"/>
      <c r="J144" s="548"/>
      <c r="K144" s="548"/>
      <c r="L144" s="548"/>
      <c r="M144" s="548"/>
      <c r="N144" s="548"/>
      <c r="O144" s="548"/>
      <c r="P144" s="548"/>
      <c r="Q144" s="548"/>
      <c r="R144" s="548"/>
      <c r="S144" s="548"/>
      <c r="T144" s="548"/>
      <c r="U144" s="548"/>
      <c r="V144" s="548"/>
      <c r="W144" s="548"/>
      <c r="X144" s="548"/>
      <c r="Y144" s="548"/>
      <c r="Z144" s="302"/>
      <c r="AA144" s="303"/>
      <c r="AB144" s="86" t="s">
        <v>11</v>
      </c>
      <c r="AC144" s="551" t="s">
        <v>184</v>
      </c>
      <c r="AD144" s="551"/>
      <c r="AE144" s="551"/>
      <c r="AF144" s="551"/>
      <c r="AG144" s="551"/>
      <c r="AH144" s="551"/>
      <c r="AI144" s="551"/>
      <c r="AJ144" s="551"/>
      <c r="AK144" s="551"/>
      <c r="AL144" s="551"/>
      <c r="AM144" s="552"/>
    </row>
    <row r="145" spans="1:40" s="2" customFormat="1" ht="15">
      <c r="A145" s="304"/>
      <c r="B145" s="307" t="s">
        <v>16</v>
      </c>
      <c r="C145" s="548" t="s">
        <v>132</v>
      </c>
      <c r="D145" s="548"/>
      <c r="E145" s="548"/>
      <c r="F145" s="548"/>
      <c r="G145" s="548"/>
      <c r="H145" s="548"/>
      <c r="I145" s="548"/>
      <c r="J145" s="548"/>
      <c r="K145" s="548"/>
      <c r="L145" s="548"/>
      <c r="M145" s="548"/>
      <c r="N145" s="548"/>
      <c r="O145" s="548"/>
      <c r="P145" s="548"/>
      <c r="Q145" s="548"/>
      <c r="R145" s="548"/>
      <c r="S145" s="548"/>
      <c r="T145" s="548"/>
      <c r="U145" s="548"/>
      <c r="V145" s="548"/>
      <c r="W145" s="548"/>
      <c r="X145" s="548"/>
      <c r="Y145" s="548"/>
      <c r="Z145" s="302"/>
      <c r="AA145" s="303"/>
      <c r="AB145" s="86" t="s">
        <v>47</v>
      </c>
      <c r="AC145" s="87" t="s">
        <v>185</v>
      </c>
      <c r="AD145" s="83"/>
      <c r="AE145" s="83"/>
      <c r="AF145" s="83"/>
      <c r="AG145" s="83"/>
      <c r="AH145" s="83"/>
      <c r="AI145" s="83"/>
      <c r="AJ145" s="83"/>
      <c r="AK145" s="83"/>
      <c r="AL145" s="83"/>
      <c r="AM145" s="84"/>
    </row>
    <row r="146" spans="1:40" s="2" customFormat="1" ht="15">
      <c r="A146" s="304"/>
      <c r="B146" s="307" t="s">
        <v>17</v>
      </c>
      <c r="C146" s="546" t="s">
        <v>133</v>
      </c>
      <c r="D146" s="546"/>
      <c r="E146" s="546"/>
      <c r="F146" s="546"/>
      <c r="G146" s="546"/>
      <c r="H146" s="546"/>
      <c r="I146" s="546"/>
      <c r="J146" s="546"/>
      <c r="K146" s="546"/>
      <c r="L146" s="546"/>
      <c r="M146" s="546"/>
      <c r="N146" s="546"/>
      <c r="O146" s="546"/>
      <c r="P146" s="546"/>
      <c r="Q146" s="546"/>
      <c r="R146" s="546"/>
      <c r="S146" s="546"/>
      <c r="T146" s="296"/>
      <c r="U146" s="296"/>
      <c r="V146" s="296"/>
      <c r="W146" s="296"/>
      <c r="X146" s="296"/>
      <c r="Y146" s="296"/>
      <c r="Z146" s="296"/>
      <c r="AA146" s="297"/>
      <c r="AB146" s="86" t="s">
        <v>24</v>
      </c>
      <c r="AC146" s="87" t="s">
        <v>186</v>
      </c>
      <c r="AD146" s="83"/>
      <c r="AE146" s="83"/>
      <c r="AF146" s="83"/>
      <c r="AG146" s="80"/>
      <c r="AH146" s="80"/>
      <c r="AI146" s="80"/>
      <c r="AJ146" s="80"/>
      <c r="AK146" s="83"/>
      <c r="AL146" s="83"/>
      <c r="AM146" s="84"/>
    </row>
    <row r="147" spans="1:40" s="2" customFormat="1" ht="15.6" thickBot="1">
      <c r="A147" s="304"/>
      <c r="B147" s="307" t="s">
        <v>29</v>
      </c>
      <c r="C147" s="548" t="s">
        <v>177</v>
      </c>
      <c r="D147" s="548"/>
      <c r="E147" s="548"/>
      <c r="F147" s="548"/>
      <c r="G147" s="548"/>
      <c r="H147" s="548"/>
      <c r="I147" s="548"/>
      <c r="J147" s="548"/>
      <c r="K147" s="548"/>
      <c r="L147" s="548"/>
      <c r="M147" s="548"/>
      <c r="N147" s="548"/>
      <c r="O147" s="548"/>
      <c r="P147" s="548"/>
      <c r="Q147" s="548"/>
      <c r="R147" s="548"/>
      <c r="S147" s="548"/>
      <c r="T147" s="548"/>
      <c r="U147" s="548"/>
      <c r="V147" s="548"/>
      <c r="W147" s="548"/>
      <c r="X147" s="548"/>
      <c r="Y147" s="548"/>
      <c r="Z147" s="295"/>
      <c r="AA147" s="303"/>
      <c r="AB147" s="86" t="s">
        <v>54</v>
      </c>
      <c r="AC147" s="87" t="s">
        <v>187</v>
      </c>
      <c r="AD147" s="83"/>
      <c r="AE147" s="83"/>
      <c r="AF147" s="83"/>
      <c r="AG147" s="83"/>
      <c r="AH147" s="83"/>
      <c r="AI147" s="83"/>
      <c r="AJ147" s="83"/>
      <c r="AK147" s="83"/>
      <c r="AL147" s="83"/>
      <c r="AM147" s="84"/>
    </row>
    <row r="148" spans="1:40" s="2" customFormat="1" ht="15.6" thickBot="1">
      <c r="A148" s="304"/>
      <c r="B148" s="307" t="s">
        <v>30</v>
      </c>
      <c r="C148" s="559" t="s">
        <v>134</v>
      </c>
      <c r="D148" s="559"/>
      <c r="E148" s="559"/>
      <c r="F148" s="559"/>
      <c r="G148" s="559"/>
      <c r="H148" s="559"/>
      <c r="I148" s="559"/>
      <c r="J148" s="559"/>
      <c r="K148" s="559"/>
      <c r="L148" s="559"/>
      <c r="M148" s="559"/>
      <c r="N148" s="559"/>
      <c r="O148" s="559"/>
      <c r="P148" s="559"/>
      <c r="Q148" s="559"/>
      <c r="R148" s="559"/>
      <c r="S148" s="559"/>
      <c r="T148" s="559"/>
      <c r="U148" s="559"/>
      <c r="V148" s="559"/>
      <c r="W148" s="559"/>
      <c r="X148" s="559"/>
      <c r="Y148" s="559"/>
      <c r="Z148" s="559"/>
      <c r="AA148" s="303"/>
      <c r="AB148" s="92"/>
      <c r="AC148" s="2" t="s">
        <v>26</v>
      </c>
      <c r="AE148" s="83"/>
      <c r="AF148" s="83"/>
      <c r="AG148" s="83"/>
      <c r="AH148" s="83"/>
      <c r="AI148" s="83"/>
      <c r="AJ148" s="83"/>
      <c r="AK148" s="83"/>
      <c r="AL148" s="83"/>
      <c r="AM148" s="84"/>
    </row>
    <row r="149" spans="1:40" s="2" customFormat="1" ht="15.6" thickBot="1">
      <c r="A149" s="304"/>
      <c r="B149" s="307" t="s">
        <v>31</v>
      </c>
      <c r="C149" s="546" t="s">
        <v>135</v>
      </c>
      <c r="D149" s="546"/>
      <c r="E149" s="546"/>
      <c r="F149" s="546"/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  <c r="Q149" s="546"/>
      <c r="R149" s="546"/>
      <c r="S149" s="546"/>
      <c r="T149" s="546"/>
      <c r="U149" s="546"/>
      <c r="V149" s="546"/>
      <c r="W149" s="546"/>
      <c r="X149" s="546"/>
      <c r="Y149" s="546"/>
      <c r="Z149" s="546"/>
      <c r="AA149" s="301"/>
      <c r="AB149" s="156"/>
      <c r="AC149" s="549" t="s">
        <v>104</v>
      </c>
      <c r="AD149" s="550"/>
      <c r="AE149" s="550"/>
      <c r="AF149" s="550"/>
      <c r="AG149" s="550"/>
      <c r="AH149" s="550"/>
      <c r="AI149" s="550"/>
      <c r="AJ149" s="550"/>
      <c r="AK149" s="550"/>
      <c r="AL149" s="550"/>
      <c r="AM149" s="550"/>
      <c r="AN149" s="550"/>
    </row>
    <row r="150" spans="1:40" s="2" customFormat="1" ht="15">
      <c r="A150" s="304"/>
      <c r="B150" s="307"/>
      <c r="C150" s="548" t="s">
        <v>180</v>
      </c>
      <c r="D150" s="548"/>
      <c r="E150" s="548"/>
      <c r="F150" s="548"/>
      <c r="G150" s="548"/>
      <c r="H150" s="548"/>
      <c r="I150" s="548"/>
      <c r="J150" s="548"/>
      <c r="K150" s="548"/>
      <c r="L150" s="548"/>
      <c r="M150" s="548"/>
      <c r="N150" s="548"/>
      <c r="O150" s="548"/>
      <c r="P150" s="548"/>
      <c r="Q150" s="548"/>
      <c r="R150" s="548"/>
      <c r="S150" s="548"/>
      <c r="T150" s="548"/>
      <c r="U150" s="548"/>
      <c r="V150" s="548"/>
      <c r="W150" s="548"/>
      <c r="X150" s="548"/>
      <c r="Y150" s="548"/>
      <c r="Z150" s="548"/>
      <c r="AA150" s="583"/>
      <c r="AB150" s="80"/>
      <c r="AE150" s="80"/>
      <c r="AF150" s="80"/>
      <c r="AG150" s="80"/>
      <c r="AH150" s="80"/>
      <c r="AI150" s="80"/>
      <c r="AJ150" s="80"/>
      <c r="AK150" s="80"/>
      <c r="AL150" s="80"/>
      <c r="AM150" s="84"/>
    </row>
    <row r="151" spans="1:40" s="2" customFormat="1" ht="15">
      <c r="A151" s="304"/>
      <c r="B151" s="307" t="s">
        <v>32</v>
      </c>
      <c r="C151" s="548" t="s">
        <v>136</v>
      </c>
      <c r="D151" s="548"/>
      <c r="E151" s="548"/>
      <c r="F151" s="548"/>
      <c r="G151" s="548"/>
      <c r="H151" s="548"/>
      <c r="I151" s="548"/>
      <c r="J151" s="548"/>
      <c r="K151" s="548"/>
      <c r="L151" s="548"/>
      <c r="M151" s="548"/>
      <c r="N151" s="548"/>
      <c r="O151" s="548"/>
      <c r="P151" s="548"/>
      <c r="Q151" s="548"/>
      <c r="R151" s="548"/>
      <c r="S151" s="548"/>
      <c r="T151" s="548"/>
      <c r="U151" s="548"/>
      <c r="V151" s="548"/>
      <c r="W151" s="548"/>
      <c r="X151" s="548"/>
      <c r="Y151" s="548"/>
      <c r="Z151" s="548"/>
      <c r="AA151" s="583"/>
      <c r="AB151" s="80"/>
      <c r="AE151" s="80"/>
      <c r="AF151" s="80"/>
      <c r="AG151" s="80"/>
      <c r="AH151" s="80"/>
      <c r="AI151" s="80"/>
      <c r="AJ151" s="80"/>
      <c r="AK151" s="80"/>
      <c r="AL151" s="80"/>
      <c r="AM151" s="84"/>
    </row>
    <row r="152" spans="1:40" s="2" customFormat="1" ht="15">
      <c r="A152" s="304"/>
      <c r="B152" s="307"/>
      <c r="C152" s="546" t="s">
        <v>181</v>
      </c>
      <c r="D152" s="546"/>
      <c r="E152" s="546"/>
      <c r="F152" s="546"/>
      <c r="G152" s="546"/>
      <c r="H152" s="546"/>
      <c r="I152" s="546"/>
      <c r="J152" s="546"/>
      <c r="K152" s="546"/>
      <c r="L152" s="546"/>
      <c r="M152" s="546"/>
      <c r="N152" s="546"/>
      <c r="O152" s="546"/>
      <c r="P152" s="546"/>
      <c r="Q152" s="546"/>
      <c r="R152" s="546"/>
      <c r="S152" s="546"/>
      <c r="T152" s="546"/>
      <c r="U152" s="546"/>
      <c r="V152" s="546"/>
      <c r="W152" s="546"/>
      <c r="X152" s="546"/>
      <c r="Y152" s="546"/>
      <c r="Z152" s="546"/>
      <c r="AA152" s="547"/>
      <c r="AB152" s="80"/>
      <c r="AE152" s="80"/>
      <c r="AF152" s="80"/>
      <c r="AG152" s="80"/>
      <c r="AH152" s="80"/>
      <c r="AI152" s="80"/>
      <c r="AJ152" s="80"/>
      <c r="AK152" s="80"/>
      <c r="AL152" s="80"/>
      <c r="AM152" s="84"/>
    </row>
    <row r="153" spans="1:40" s="2" customFormat="1" ht="15">
      <c r="A153" s="304"/>
      <c r="B153" s="307" t="s">
        <v>33</v>
      </c>
      <c r="C153" s="546" t="s">
        <v>192</v>
      </c>
      <c r="D153" s="546"/>
      <c r="E153" s="546"/>
      <c r="F153" s="546"/>
      <c r="G153" s="546"/>
      <c r="H153" s="546"/>
      <c r="I153" s="546"/>
      <c r="J153" s="546"/>
      <c r="K153" s="546"/>
      <c r="L153" s="546"/>
      <c r="M153" s="546"/>
      <c r="N153" s="546"/>
      <c r="O153" s="546"/>
      <c r="P153" s="546"/>
      <c r="Q153" s="546"/>
      <c r="R153" s="546"/>
      <c r="S153" s="546"/>
      <c r="T153" s="546"/>
      <c r="U153" s="546"/>
      <c r="V153" s="546"/>
      <c r="W153" s="546"/>
      <c r="X153" s="546"/>
      <c r="Y153" s="546"/>
      <c r="Z153" s="546"/>
      <c r="AA153" s="547"/>
      <c r="AB153" s="80"/>
      <c r="AE153" s="80"/>
      <c r="AF153" s="80"/>
      <c r="AG153" s="80"/>
      <c r="AH153" s="80"/>
      <c r="AI153" s="80"/>
      <c r="AJ153" s="80"/>
      <c r="AK153" s="80"/>
      <c r="AL153" s="80"/>
      <c r="AM153" s="84"/>
    </row>
    <row r="154" spans="1:40" s="2" customFormat="1" ht="15">
      <c r="A154" s="304"/>
      <c r="B154" s="307"/>
      <c r="C154" s="559" t="s">
        <v>188</v>
      </c>
      <c r="D154" s="559"/>
      <c r="E154" s="559"/>
      <c r="F154" s="559"/>
      <c r="G154" s="559"/>
      <c r="H154" s="559"/>
      <c r="I154" s="559"/>
      <c r="J154" s="559"/>
      <c r="K154" s="559"/>
      <c r="L154" s="559"/>
      <c r="M154" s="559"/>
      <c r="N154" s="559"/>
      <c r="O154" s="559"/>
      <c r="P154" s="559"/>
      <c r="Q154" s="559"/>
      <c r="R154" s="559"/>
      <c r="S154" s="559"/>
      <c r="T154" s="559"/>
      <c r="U154" s="559"/>
      <c r="V154" s="559"/>
      <c r="W154" s="559"/>
      <c r="X154" s="295"/>
      <c r="Y154" s="295"/>
      <c r="Z154" s="295"/>
      <c r="AA154" s="305"/>
      <c r="AB154" s="157"/>
      <c r="AC154" s="95"/>
      <c r="AD154" s="96"/>
      <c r="AE154" s="97"/>
      <c r="AF154" s="95"/>
      <c r="AM154" s="84"/>
    </row>
    <row r="155" spans="1:40" s="2" customFormat="1" ht="14.4" thickBot="1">
      <c r="A155" s="168"/>
      <c r="B155" s="80"/>
      <c r="C155" s="80"/>
      <c r="D155" s="80"/>
      <c r="E155" s="158"/>
      <c r="F155" s="158"/>
      <c r="G155" s="158"/>
      <c r="H155" s="158"/>
      <c r="I155" s="158"/>
      <c r="J155" s="158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AB155" s="560" t="s">
        <v>34</v>
      </c>
      <c r="AC155" s="422"/>
      <c r="AD155" s="422"/>
      <c r="AE155" s="422"/>
      <c r="AF155" s="422"/>
      <c r="AG155" s="496"/>
      <c r="AH155" s="496"/>
      <c r="AI155" s="496"/>
      <c r="AJ155" s="496"/>
      <c r="AK155" s="496"/>
      <c r="AL155" s="496"/>
      <c r="AM155" s="596"/>
    </row>
    <row r="156" spans="1:40" s="2" customFormat="1" ht="24.9" customHeight="1">
      <c r="A156" s="571"/>
      <c r="B156" s="572"/>
      <c r="C156" s="573"/>
      <c r="D156" s="574" t="s">
        <v>195</v>
      </c>
      <c r="E156" s="575"/>
      <c r="F156" s="575"/>
      <c r="G156" s="575"/>
      <c r="H156" s="575"/>
      <c r="I156" s="575"/>
      <c r="J156" s="575"/>
      <c r="K156" s="575"/>
      <c r="L156" s="575"/>
      <c r="M156" s="575"/>
      <c r="N156" s="575"/>
      <c r="O156" s="575"/>
      <c r="P156" s="575"/>
      <c r="Q156" s="575"/>
      <c r="R156" s="575"/>
      <c r="S156" s="575"/>
      <c r="T156" s="575"/>
      <c r="U156" s="575"/>
      <c r="V156" s="575"/>
      <c r="W156" s="575"/>
      <c r="X156" s="576"/>
      <c r="Y156" s="576"/>
      <c r="Z156" s="576"/>
      <c r="AA156" s="577"/>
      <c r="AB156" s="562" t="s">
        <v>96</v>
      </c>
      <c r="AC156" s="563"/>
      <c r="AD156" s="563"/>
      <c r="AE156" s="563"/>
      <c r="AF156" s="563"/>
      <c r="AG156" s="563"/>
      <c r="AH156" s="563"/>
      <c r="AI156" s="563"/>
      <c r="AJ156" s="563"/>
      <c r="AK156" s="563"/>
      <c r="AL156" s="563"/>
      <c r="AM156" s="564"/>
    </row>
    <row r="157" spans="1:40" s="2" customFormat="1" ht="24.9" customHeight="1">
      <c r="A157" s="403" t="s">
        <v>164</v>
      </c>
      <c r="B157" s="366"/>
      <c r="C157" s="367"/>
      <c r="D157" s="396"/>
      <c r="E157" s="397"/>
      <c r="F157" s="397"/>
      <c r="G157" s="397"/>
      <c r="H157" s="397"/>
      <c r="I157" s="397"/>
      <c r="J157" s="397"/>
      <c r="K157" s="397"/>
      <c r="L157" s="397"/>
      <c r="M157" s="397"/>
      <c r="N157" s="397"/>
      <c r="O157" s="397"/>
      <c r="P157" s="397"/>
      <c r="Q157" s="397"/>
      <c r="R157" s="397"/>
      <c r="S157" s="397"/>
      <c r="T157" s="397"/>
      <c r="U157" s="397"/>
      <c r="V157" s="397"/>
      <c r="W157" s="397"/>
      <c r="X157" s="398"/>
      <c r="Y157" s="398"/>
      <c r="Z157" s="398"/>
      <c r="AA157" s="399"/>
      <c r="AB157" s="403"/>
      <c r="AC157" s="404"/>
      <c r="AD157" s="404"/>
      <c r="AE157" s="404"/>
      <c r="AF157" s="404"/>
      <c r="AG157" s="404"/>
      <c r="AH157" s="404"/>
      <c r="AI157" s="404"/>
      <c r="AJ157" s="404"/>
      <c r="AK157" s="404"/>
      <c r="AL157" s="404"/>
      <c r="AM157" s="565"/>
    </row>
    <row r="158" spans="1:40" s="2" customFormat="1" ht="15.9" customHeight="1">
      <c r="A158" s="544" t="s">
        <v>190</v>
      </c>
      <c r="B158" s="404"/>
      <c r="C158" s="545"/>
      <c r="D158" s="12" t="s">
        <v>77</v>
      </c>
      <c r="E158" s="152"/>
      <c r="F158" s="152"/>
      <c r="G158" s="152"/>
      <c r="H158" s="152"/>
      <c r="I158" s="14" t="str">
        <f>(D9)</f>
        <v>PROFIL PRAKTYCZNY</v>
      </c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AB158" s="101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159"/>
    </row>
    <row r="159" spans="1:40" s="2" customFormat="1" ht="15.9" customHeight="1">
      <c r="A159" s="544" t="s">
        <v>191</v>
      </c>
      <c r="B159" s="366"/>
      <c r="C159" s="367"/>
      <c r="D159" s="12" t="s">
        <v>60</v>
      </c>
      <c r="E159" s="23"/>
      <c r="F159" s="23"/>
      <c r="G159" s="23"/>
      <c r="H159" s="23"/>
      <c r="I159" s="14" t="str">
        <f>(D10)</f>
        <v>STUDIA PIERWSZEGO STOPNIA (3,5-letnie, inżynierskie)</v>
      </c>
      <c r="J159" s="24"/>
      <c r="K159" s="2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2"/>
      <c r="W159" s="12"/>
      <c r="X159" s="24"/>
      <c r="Y159" s="12"/>
      <c r="Z159" s="12"/>
      <c r="AA159" s="12"/>
      <c r="AB159" s="361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566"/>
    </row>
    <row r="160" spans="1:40" s="2" customFormat="1" ht="15.9" customHeight="1">
      <c r="A160" s="578"/>
      <c r="B160" s="366"/>
      <c r="C160" s="367"/>
      <c r="D160" s="12" t="s">
        <v>59</v>
      </c>
      <c r="E160" s="23"/>
      <c r="F160" s="23"/>
      <c r="G160" s="12"/>
      <c r="H160" s="12"/>
      <c r="I160" s="14" t="str">
        <f>(D11)</f>
        <v>STUDIA STACJONARNE</v>
      </c>
      <c r="J160" s="24"/>
      <c r="K160" s="14"/>
      <c r="L160" s="14"/>
      <c r="M160" s="13"/>
      <c r="N160" s="23"/>
      <c r="O160" s="14"/>
      <c r="P160" s="14"/>
      <c r="Q160" s="14"/>
      <c r="R160" s="14"/>
      <c r="S160" s="14"/>
      <c r="T160" s="14"/>
      <c r="U160" s="14"/>
      <c r="V160" s="12"/>
      <c r="W160" s="12"/>
      <c r="X160" s="24"/>
      <c r="Y160" s="1"/>
      <c r="Z160" s="1"/>
      <c r="AA160" s="1"/>
      <c r="AB160" s="361" t="s">
        <v>97</v>
      </c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566"/>
    </row>
    <row r="161" spans="1:48" s="2" customFormat="1" ht="15.9" customHeight="1">
      <c r="A161" s="579"/>
      <c r="B161" s="362"/>
      <c r="C161" s="364"/>
      <c r="D161" s="12" t="s">
        <v>0</v>
      </c>
      <c r="E161" s="12"/>
      <c r="F161" s="12"/>
      <c r="G161" s="12"/>
      <c r="H161" s="12"/>
      <c r="I161" s="14" t="str">
        <f>(D8)</f>
        <v>WZORNICTWO</v>
      </c>
      <c r="J161" s="24"/>
      <c r="K161" s="14"/>
      <c r="L161" s="14"/>
      <c r="M161" s="14"/>
      <c r="N161" s="23"/>
      <c r="O161" s="14"/>
      <c r="P161" s="14"/>
      <c r="Q161" s="14"/>
      <c r="R161" s="14"/>
      <c r="S161" s="14"/>
      <c r="T161" s="14"/>
      <c r="U161" s="14"/>
      <c r="V161" s="12"/>
      <c r="W161" s="12"/>
      <c r="X161" s="24"/>
      <c r="Y161" s="1"/>
      <c r="Z161" s="1"/>
      <c r="AA161" s="1"/>
      <c r="AB161" s="361" t="s">
        <v>76</v>
      </c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566"/>
    </row>
    <row r="162" spans="1:48" s="2" customFormat="1" ht="15.9" customHeight="1">
      <c r="A162" s="578"/>
      <c r="B162" s="366"/>
      <c r="C162" s="367"/>
      <c r="D162" s="25" t="s">
        <v>1</v>
      </c>
      <c r="E162" s="12"/>
      <c r="F162" s="12"/>
      <c r="G162" s="12"/>
      <c r="H162" s="12"/>
      <c r="I162" s="14" t="s">
        <v>61</v>
      </c>
      <c r="J162" s="2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2"/>
      <c r="W162" s="12"/>
      <c r="X162" s="24"/>
      <c r="Y162" s="12"/>
      <c r="Z162" s="12"/>
      <c r="AA162" s="12"/>
      <c r="AB162" s="365"/>
      <c r="AC162" s="366"/>
      <c r="AD162" s="366"/>
      <c r="AE162" s="366"/>
      <c r="AF162" s="366"/>
      <c r="AG162" s="366"/>
      <c r="AH162" s="366"/>
      <c r="AI162" s="366"/>
      <c r="AJ162" s="366"/>
      <c r="AK162" s="366"/>
      <c r="AL162" s="366"/>
      <c r="AM162" s="567"/>
    </row>
    <row r="163" spans="1:48" s="2" customFormat="1" ht="15.9" customHeight="1" thickBot="1">
      <c r="A163" s="580"/>
      <c r="B163" s="581"/>
      <c r="C163" s="582"/>
      <c r="D163" s="160"/>
      <c r="E163" s="161"/>
      <c r="F163" s="161"/>
      <c r="G163" s="161"/>
      <c r="H163" s="161"/>
      <c r="I163" s="161"/>
      <c r="J163" s="161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3"/>
      <c r="W163" s="163"/>
      <c r="X163" s="161"/>
      <c r="Y163" s="164"/>
      <c r="Z163" s="164"/>
      <c r="AA163" s="164"/>
      <c r="AB163" s="568"/>
      <c r="AC163" s="569"/>
      <c r="AD163" s="569"/>
      <c r="AE163" s="569"/>
      <c r="AF163" s="569"/>
      <c r="AG163" s="569"/>
      <c r="AH163" s="569"/>
      <c r="AI163" s="569"/>
      <c r="AJ163" s="569"/>
      <c r="AK163" s="569"/>
      <c r="AL163" s="569"/>
      <c r="AM163" s="570"/>
    </row>
    <row r="164" spans="1:48" s="2" customFormat="1" ht="6" customHeight="1" thickBot="1">
      <c r="A164" s="125"/>
      <c r="B164" s="126"/>
      <c r="C164" s="126"/>
      <c r="D164" s="127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9"/>
      <c r="W164" s="129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M164" s="9"/>
    </row>
    <row r="165" spans="1:48" s="2" customFormat="1">
      <c r="A165" s="409" t="s">
        <v>85</v>
      </c>
      <c r="B165" s="412" t="s">
        <v>74</v>
      </c>
      <c r="C165" s="413"/>
      <c r="D165" s="418" t="s">
        <v>3</v>
      </c>
      <c r="E165" s="419"/>
      <c r="F165" s="420"/>
      <c r="G165" s="515" t="s">
        <v>4</v>
      </c>
      <c r="H165" s="425"/>
      <c r="I165" s="425"/>
      <c r="J165" s="425"/>
      <c r="K165" s="425"/>
      <c r="L165" s="424" t="s">
        <v>88</v>
      </c>
      <c r="M165" s="425"/>
      <c r="N165" s="425"/>
      <c r="O165" s="425"/>
      <c r="P165" s="425"/>
      <c r="Q165" s="425"/>
      <c r="R165" s="425"/>
      <c r="S165" s="425"/>
      <c r="T165" s="425"/>
      <c r="U165" s="425"/>
      <c r="V165" s="425"/>
      <c r="W165" s="425"/>
      <c r="X165" s="425"/>
      <c r="Y165" s="425"/>
      <c r="Z165" s="425"/>
      <c r="AA165" s="425"/>
      <c r="AB165" s="425"/>
      <c r="AC165" s="425"/>
      <c r="AD165" s="425"/>
      <c r="AE165" s="425"/>
      <c r="AF165" s="425"/>
      <c r="AG165" s="425"/>
      <c r="AH165" s="425"/>
      <c r="AI165" s="425"/>
      <c r="AJ165" s="425"/>
      <c r="AK165" s="425"/>
      <c r="AL165" s="425"/>
      <c r="AM165" s="426"/>
    </row>
    <row r="166" spans="1:48" s="2" customFormat="1">
      <c r="A166" s="410"/>
      <c r="B166" s="414"/>
      <c r="C166" s="415"/>
      <c r="D166" s="421"/>
      <c r="E166" s="422"/>
      <c r="F166" s="423"/>
      <c r="G166" s="379" t="s">
        <v>5</v>
      </c>
      <c r="H166" s="372" t="s">
        <v>6</v>
      </c>
      <c r="I166" s="372"/>
      <c r="J166" s="372"/>
      <c r="K166" s="374"/>
      <c r="L166" s="430" t="s">
        <v>110</v>
      </c>
      <c r="M166" s="431"/>
      <c r="N166" s="431"/>
      <c r="O166" s="432"/>
      <c r="P166" s="430" t="s">
        <v>111</v>
      </c>
      <c r="Q166" s="431"/>
      <c r="R166" s="431"/>
      <c r="S166" s="432"/>
      <c r="T166" s="430" t="s">
        <v>112</v>
      </c>
      <c r="U166" s="431"/>
      <c r="V166" s="431"/>
      <c r="W166" s="432"/>
      <c r="X166" s="430" t="s">
        <v>119</v>
      </c>
      <c r="Y166" s="431"/>
      <c r="Z166" s="431"/>
      <c r="AA166" s="432"/>
      <c r="AB166" s="430" t="s">
        <v>114</v>
      </c>
      <c r="AC166" s="431"/>
      <c r="AD166" s="431"/>
      <c r="AE166" s="432"/>
      <c r="AF166" s="430" t="s">
        <v>115</v>
      </c>
      <c r="AG166" s="431"/>
      <c r="AH166" s="431"/>
      <c r="AI166" s="432"/>
      <c r="AJ166" s="430" t="s">
        <v>116</v>
      </c>
      <c r="AK166" s="431"/>
      <c r="AL166" s="431"/>
      <c r="AM166" s="432"/>
    </row>
    <row r="167" spans="1:48" s="2" customFormat="1" ht="12.75" customHeight="1">
      <c r="A167" s="410"/>
      <c r="B167" s="414"/>
      <c r="C167" s="415"/>
      <c r="D167" s="383" t="s">
        <v>7</v>
      </c>
      <c r="E167" s="385" t="s">
        <v>8</v>
      </c>
      <c r="F167" s="387" t="s">
        <v>39</v>
      </c>
      <c r="G167" s="464"/>
      <c r="H167" s="372" t="s">
        <v>9</v>
      </c>
      <c r="I167" s="372" t="s">
        <v>10</v>
      </c>
      <c r="J167" s="372" t="s">
        <v>80</v>
      </c>
      <c r="K167" s="374" t="s">
        <v>37</v>
      </c>
      <c r="L167" s="376" t="s">
        <v>95</v>
      </c>
      <c r="M167" s="377"/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7"/>
      <c r="AD167" s="377"/>
      <c r="AE167" s="377"/>
      <c r="AF167" s="377"/>
      <c r="AG167" s="377"/>
      <c r="AH167" s="377"/>
      <c r="AI167" s="377"/>
      <c r="AJ167" s="377"/>
      <c r="AK167" s="377"/>
      <c r="AL167" s="377"/>
      <c r="AM167" s="378"/>
    </row>
    <row r="168" spans="1:48" s="2" customFormat="1">
      <c r="A168" s="410"/>
      <c r="B168" s="414"/>
      <c r="C168" s="415"/>
      <c r="D168" s="383"/>
      <c r="E168" s="439"/>
      <c r="F168" s="440"/>
      <c r="G168" s="464"/>
      <c r="H168" s="372"/>
      <c r="I168" s="372"/>
      <c r="J168" s="372"/>
      <c r="K168" s="374"/>
      <c r="L168" s="379" t="s">
        <v>9</v>
      </c>
      <c r="M168" s="381" t="s">
        <v>10</v>
      </c>
      <c r="N168" s="385" t="s">
        <v>11</v>
      </c>
      <c r="O168" s="387" t="s">
        <v>81</v>
      </c>
      <c r="P168" s="379" t="s">
        <v>9</v>
      </c>
      <c r="Q168" s="381" t="s">
        <v>10</v>
      </c>
      <c r="R168" s="385" t="s">
        <v>11</v>
      </c>
      <c r="S168" s="387" t="s">
        <v>81</v>
      </c>
      <c r="T168" s="379" t="s">
        <v>9</v>
      </c>
      <c r="U168" s="381" t="s">
        <v>10</v>
      </c>
      <c r="V168" s="385" t="s">
        <v>11</v>
      </c>
      <c r="W168" s="387" t="s">
        <v>81</v>
      </c>
      <c r="X168" s="379" t="s">
        <v>9</v>
      </c>
      <c r="Y168" s="381" t="s">
        <v>10</v>
      </c>
      <c r="Z168" s="385" t="s">
        <v>11</v>
      </c>
      <c r="AA168" s="387" t="s">
        <v>81</v>
      </c>
      <c r="AB168" s="379" t="s">
        <v>9</v>
      </c>
      <c r="AC168" s="381" t="s">
        <v>10</v>
      </c>
      <c r="AD168" s="385" t="s">
        <v>11</v>
      </c>
      <c r="AE168" s="387" t="s">
        <v>81</v>
      </c>
      <c r="AF168" s="379" t="s">
        <v>9</v>
      </c>
      <c r="AG168" s="381" t="s">
        <v>10</v>
      </c>
      <c r="AH168" s="385" t="s">
        <v>11</v>
      </c>
      <c r="AI168" s="387" t="s">
        <v>81</v>
      </c>
      <c r="AJ168" s="379" t="s">
        <v>9</v>
      </c>
      <c r="AK168" s="381" t="s">
        <v>10</v>
      </c>
      <c r="AL168" s="385" t="s">
        <v>11</v>
      </c>
      <c r="AM168" s="387" t="s">
        <v>81</v>
      </c>
    </row>
    <row r="169" spans="1:48" s="2" customFormat="1" ht="13.8" thickBot="1">
      <c r="A169" s="411"/>
      <c r="B169" s="416"/>
      <c r="C169" s="417"/>
      <c r="D169" s="384"/>
      <c r="E169" s="386"/>
      <c r="F169" s="388"/>
      <c r="G169" s="380"/>
      <c r="H169" s="373"/>
      <c r="I169" s="373"/>
      <c r="J169" s="373"/>
      <c r="K169" s="375"/>
      <c r="L169" s="380"/>
      <c r="M169" s="382"/>
      <c r="N169" s="386"/>
      <c r="O169" s="388"/>
      <c r="P169" s="380"/>
      <c r="Q169" s="382"/>
      <c r="R169" s="386"/>
      <c r="S169" s="388"/>
      <c r="T169" s="380"/>
      <c r="U169" s="382"/>
      <c r="V169" s="386"/>
      <c r="W169" s="388"/>
      <c r="X169" s="380"/>
      <c r="Y169" s="382"/>
      <c r="Z169" s="386"/>
      <c r="AA169" s="388"/>
      <c r="AB169" s="380"/>
      <c r="AC169" s="382"/>
      <c r="AD169" s="386"/>
      <c r="AE169" s="388"/>
      <c r="AF169" s="380"/>
      <c r="AG169" s="382"/>
      <c r="AH169" s="386"/>
      <c r="AI169" s="388"/>
      <c r="AJ169" s="380"/>
      <c r="AK169" s="382"/>
      <c r="AL169" s="386"/>
      <c r="AM169" s="388"/>
    </row>
    <row r="170" spans="1:48" s="13" customFormat="1" ht="18" customHeight="1" thickBot="1">
      <c r="A170" s="34" t="s">
        <v>35</v>
      </c>
      <c r="B170" s="435" t="s">
        <v>89</v>
      </c>
      <c r="C170" s="435"/>
      <c r="D170" s="516"/>
      <c r="E170" s="516"/>
      <c r="F170" s="130"/>
      <c r="G170" s="130"/>
      <c r="H170" s="516"/>
      <c r="I170" s="516"/>
      <c r="J170" s="516"/>
      <c r="K170" s="516"/>
      <c r="L170" s="516"/>
      <c r="M170" s="516"/>
      <c r="N170" s="516"/>
      <c r="O170" s="516"/>
      <c r="P170" s="516"/>
      <c r="Q170" s="516"/>
      <c r="R170" s="516"/>
      <c r="S170" s="516"/>
      <c r="T170" s="516"/>
      <c r="U170" s="516"/>
      <c r="V170" s="516"/>
      <c r="W170" s="516"/>
      <c r="X170" s="516"/>
      <c r="Y170" s="516"/>
      <c r="Z170" s="516"/>
      <c r="AA170" s="516"/>
      <c r="AB170" s="516"/>
      <c r="AC170" s="516"/>
      <c r="AD170" s="516"/>
      <c r="AE170" s="516"/>
      <c r="AF170" s="516"/>
      <c r="AG170" s="516"/>
      <c r="AH170" s="516"/>
      <c r="AI170" s="516"/>
      <c r="AJ170" s="516"/>
      <c r="AK170" s="516"/>
      <c r="AL170" s="516"/>
      <c r="AM170" s="517"/>
      <c r="AP170" s="354" t="s">
        <v>169</v>
      </c>
      <c r="AQ170" s="354" t="s">
        <v>170</v>
      </c>
      <c r="AR170" s="354" t="s">
        <v>171</v>
      </c>
      <c r="AS170" s="354" t="s">
        <v>172</v>
      </c>
      <c r="AT170" s="354" t="s">
        <v>173</v>
      </c>
      <c r="AU170" s="354" t="s">
        <v>174</v>
      </c>
      <c r="AV170" s="354" t="s">
        <v>175</v>
      </c>
    </row>
    <row r="171" spans="1:48" s="2" customFormat="1" ht="18" customHeight="1">
      <c r="A171" s="239" t="s">
        <v>13</v>
      </c>
      <c r="B171" s="557" t="s">
        <v>153</v>
      </c>
      <c r="C171" s="558"/>
      <c r="D171" s="331"/>
      <c r="E171" s="249">
        <v>2</v>
      </c>
      <c r="F171" s="291">
        <f>SUM(AP171:AV171)</f>
        <v>11</v>
      </c>
      <c r="G171" s="332">
        <v>120</v>
      </c>
      <c r="H171" s="246" t="str">
        <f t="shared" ref="H171:K179" si="8">IF(15*SUM(L171,P171,T171,X171,AB171,AF171,AJ171)=0,"",15*SUM(L171,P171,T171,X171,AB171,AF171,AJ171))</f>
        <v/>
      </c>
      <c r="I171" s="246" t="str">
        <f t="shared" si="8"/>
        <v/>
      </c>
      <c r="J171" s="246" t="str">
        <f t="shared" si="8"/>
        <v/>
      </c>
      <c r="K171" s="246">
        <f>O171+S171</f>
        <v>120</v>
      </c>
      <c r="L171" s="333"/>
      <c r="M171" s="334"/>
      <c r="N171" s="246"/>
      <c r="O171" s="310">
        <v>60</v>
      </c>
      <c r="P171" s="335"/>
      <c r="Q171" s="334"/>
      <c r="R171" s="246"/>
      <c r="S171" s="336">
        <v>60</v>
      </c>
      <c r="T171" s="332"/>
      <c r="U171" s="246"/>
      <c r="V171" s="246"/>
      <c r="W171" s="242"/>
      <c r="X171" s="332"/>
      <c r="Y171" s="246"/>
      <c r="Z171" s="246"/>
      <c r="AA171" s="242"/>
      <c r="AB171" s="332"/>
      <c r="AC171" s="246"/>
      <c r="AD171" s="246"/>
      <c r="AE171" s="242"/>
      <c r="AF171" s="332"/>
      <c r="AG171" s="246"/>
      <c r="AH171" s="246"/>
      <c r="AI171" s="242"/>
      <c r="AJ171" s="332"/>
      <c r="AK171" s="246"/>
      <c r="AL171" s="246"/>
      <c r="AM171" s="242"/>
      <c r="AP171" s="355">
        <v>6</v>
      </c>
      <c r="AQ171" s="355">
        <v>5</v>
      </c>
      <c r="AR171" s="355"/>
      <c r="AS171" s="355"/>
      <c r="AT171" s="355"/>
      <c r="AU171" s="355"/>
      <c r="AV171" s="355"/>
    </row>
    <row r="172" spans="1:48" s="2" customFormat="1" ht="18" customHeight="1">
      <c r="A172" s="250" t="s">
        <v>14</v>
      </c>
      <c r="B172" s="553" t="s">
        <v>154</v>
      </c>
      <c r="C172" s="554"/>
      <c r="D172" s="337"/>
      <c r="E172" s="338">
        <v>3</v>
      </c>
      <c r="F172" s="327">
        <f>SUM(AP172:AV172)</f>
        <v>7</v>
      </c>
      <c r="G172" s="259">
        <v>90</v>
      </c>
      <c r="H172" s="260" t="str">
        <f t="shared" si="8"/>
        <v/>
      </c>
      <c r="I172" s="260" t="str">
        <f t="shared" si="8"/>
        <v/>
      </c>
      <c r="J172" s="260" t="str">
        <f t="shared" si="8"/>
        <v/>
      </c>
      <c r="K172" s="260">
        <f>W172+AA172+AE172</f>
        <v>90</v>
      </c>
      <c r="L172" s="339"/>
      <c r="M172" s="260"/>
      <c r="N172" s="321"/>
      <c r="O172" s="258"/>
      <c r="P172" s="339"/>
      <c r="Q172" s="260"/>
      <c r="R172" s="321"/>
      <c r="S172" s="338"/>
      <c r="T172" s="320"/>
      <c r="U172" s="321"/>
      <c r="V172" s="321"/>
      <c r="W172" s="317">
        <v>30</v>
      </c>
      <c r="X172" s="320"/>
      <c r="Y172" s="321"/>
      <c r="Z172" s="340"/>
      <c r="AA172" s="317">
        <v>30</v>
      </c>
      <c r="AB172" s="322"/>
      <c r="AC172" s="321"/>
      <c r="AD172" s="321"/>
      <c r="AE172" s="341">
        <v>30</v>
      </c>
      <c r="AF172" s="320"/>
      <c r="AG172" s="321"/>
      <c r="AH172" s="321"/>
      <c r="AI172" s="317"/>
      <c r="AJ172" s="322"/>
      <c r="AK172" s="321"/>
      <c r="AL172" s="321"/>
      <c r="AM172" s="317"/>
      <c r="AP172" s="355"/>
      <c r="AQ172" s="355"/>
      <c r="AR172" s="355">
        <v>2</v>
      </c>
      <c r="AS172" s="355">
        <v>2</v>
      </c>
      <c r="AT172" s="355">
        <v>3</v>
      </c>
      <c r="AU172" s="355"/>
      <c r="AV172" s="355"/>
    </row>
    <row r="173" spans="1:48" s="24" customFormat="1" ht="18" customHeight="1">
      <c r="A173" s="250" t="s">
        <v>15</v>
      </c>
      <c r="B173" s="553" t="s">
        <v>155</v>
      </c>
      <c r="C173" s="554"/>
      <c r="D173" s="337"/>
      <c r="E173" s="338">
        <v>5</v>
      </c>
      <c r="F173" s="327">
        <f t="shared" ref="F173:F181" si="9">SUM(AP173:AV173)</f>
        <v>20</v>
      </c>
      <c r="G173" s="259">
        <v>450</v>
      </c>
      <c r="H173" s="260" t="str">
        <f t="shared" si="8"/>
        <v/>
      </c>
      <c r="I173" s="260" t="str">
        <f t="shared" si="8"/>
        <v/>
      </c>
      <c r="J173" s="260" t="str">
        <f t="shared" si="8"/>
        <v/>
      </c>
      <c r="K173" s="260">
        <f>W173+AA173+AE173+AI173+AM173</f>
        <v>450</v>
      </c>
      <c r="L173" s="339"/>
      <c r="M173" s="260"/>
      <c r="N173" s="321"/>
      <c r="O173" s="258"/>
      <c r="P173" s="259"/>
      <c r="Q173" s="260"/>
      <c r="R173" s="321"/>
      <c r="S173" s="258"/>
      <c r="T173" s="322"/>
      <c r="U173" s="321"/>
      <c r="V173" s="321"/>
      <c r="W173" s="317">
        <v>90</v>
      </c>
      <c r="X173" s="322"/>
      <c r="Y173" s="321"/>
      <c r="Z173" s="321"/>
      <c r="AA173" s="317">
        <v>90</v>
      </c>
      <c r="AB173" s="322"/>
      <c r="AC173" s="321"/>
      <c r="AD173" s="321"/>
      <c r="AE173" s="317">
        <v>90</v>
      </c>
      <c r="AF173" s="322"/>
      <c r="AG173" s="321"/>
      <c r="AH173" s="321"/>
      <c r="AI173" s="317">
        <v>90</v>
      </c>
      <c r="AJ173" s="322"/>
      <c r="AK173" s="321"/>
      <c r="AL173" s="321"/>
      <c r="AM173" s="342">
        <v>90</v>
      </c>
      <c r="AO173" s="2"/>
      <c r="AP173" s="354"/>
      <c r="AQ173" s="354"/>
      <c r="AR173" s="354">
        <v>4</v>
      </c>
      <c r="AS173" s="354">
        <v>4</v>
      </c>
      <c r="AT173" s="354">
        <v>4</v>
      </c>
      <c r="AU173" s="354">
        <v>4</v>
      </c>
      <c r="AV173" s="354">
        <v>4</v>
      </c>
    </row>
    <row r="174" spans="1:48" s="2" customFormat="1" ht="18" customHeight="1">
      <c r="A174" s="250" t="s">
        <v>16</v>
      </c>
      <c r="B174" s="555" t="s">
        <v>156</v>
      </c>
      <c r="C174" s="556"/>
      <c r="D174" s="343"/>
      <c r="E174" s="249">
        <v>3</v>
      </c>
      <c r="F174" s="327">
        <f t="shared" si="9"/>
        <v>7</v>
      </c>
      <c r="G174" s="248">
        <v>105</v>
      </c>
      <c r="H174" s="238" t="str">
        <f t="shared" si="8"/>
        <v/>
      </c>
      <c r="I174" s="238" t="str">
        <f t="shared" si="8"/>
        <v/>
      </c>
      <c r="J174" s="238" t="str">
        <f t="shared" si="8"/>
        <v/>
      </c>
      <c r="K174" s="260">
        <f>AE174+AI174+AM174</f>
        <v>105</v>
      </c>
      <c r="L174" s="255"/>
      <c r="M174" s="256"/>
      <c r="N174" s="238"/>
      <c r="O174" s="254"/>
      <c r="P174" s="257"/>
      <c r="Q174" s="256"/>
      <c r="R174" s="238"/>
      <c r="S174" s="254"/>
      <c r="T174" s="248"/>
      <c r="U174" s="238"/>
      <c r="V174" s="238"/>
      <c r="W174" s="251"/>
      <c r="X174" s="248"/>
      <c r="Y174" s="238"/>
      <c r="Z174" s="238"/>
      <c r="AA174" s="251"/>
      <c r="AB174" s="248"/>
      <c r="AC174" s="238"/>
      <c r="AD174" s="238"/>
      <c r="AE174" s="251">
        <v>30</v>
      </c>
      <c r="AF174" s="248"/>
      <c r="AG174" s="238"/>
      <c r="AH174" s="238"/>
      <c r="AI174" s="251">
        <v>30</v>
      </c>
      <c r="AJ174" s="248"/>
      <c r="AK174" s="238"/>
      <c r="AL174" s="238"/>
      <c r="AM174" s="251">
        <v>45</v>
      </c>
      <c r="AP174" s="355"/>
      <c r="AQ174" s="355"/>
      <c r="AR174" s="355"/>
      <c r="AS174" s="355"/>
      <c r="AT174" s="355">
        <v>2</v>
      </c>
      <c r="AU174" s="355">
        <v>2</v>
      </c>
      <c r="AV174" s="355">
        <v>3</v>
      </c>
    </row>
    <row r="175" spans="1:48" s="2" customFormat="1" ht="18" customHeight="1">
      <c r="A175" s="250" t="s">
        <v>17</v>
      </c>
      <c r="B175" s="555" t="s">
        <v>157</v>
      </c>
      <c r="C175" s="556"/>
      <c r="D175" s="344">
        <v>1</v>
      </c>
      <c r="E175" s="249">
        <v>1</v>
      </c>
      <c r="F175" s="327">
        <f t="shared" si="9"/>
        <v>4</v>
      </c>
      <c r="G175" s="248">
        <v>105</v>
      </c>
      <c r="H175" s="238">
        <f>T175+X175</f>
        <v>60</v>
      </c>
      <c r="I175" s="238" t="str">
        <f t="shared" si="8"/>
        <v/>
      </c>
      <c r="J175" s="238">
        <f>Z175</f>
        <v>30</v>
      </c>
      <c r="K175" s="260">
        <f>W175</f>
        <v>15</v>
      </c>
      <c r="L175" s="255"/>
      <c r="M175" s="256"/>
      <c r="N175" s="238"/>
      <c r="O175" s="254"/>
      <c r="P175" s="257"/>
      <c r="Q175" s="256"/>
      <c r="R175" s="238"/>
      <c r="S175" s="254"/>
      <c r="T175" s="345">
        <v>30</v>
      </c>
      <c r="U175" s="238"/>
      <c r="V175" s="238"/>
      <c r="W175" s="251">
        <v>15</v>
      </c>
      <c r="X175" s="328">
        <v>30</v>
      </c>
      <c r="Y175" s="238"/>
      <c r="Z175" s="238">
        <v>30</v>
      </c>
      <c r="AA175" s="251"/>
      <c r="AB175" s="248"/>
      <c r="AC175" s="238"/>
      <c r="AD175" s="238"/>
      <c r="AE175" s="251"/>
      <c r="AF175" s="250"/>
      <c r="AG175" s="238"/>
      <c r="AH175" s="238"/>
      <c r="AI175" s="251"/>
      <c r="AJ175" s="250"/>
      <c r="AK175" s="238"/>
      <c r="AL175" s="238"/>
      <c r="AM175" s="251"/>
      <c r="AP175" s="355"/>
      <c r="AQ175" s="355"/>
      <c r="AR175" s="355">
        <v>2</v>
      </c>
      <c r="AS175" s="355">
        <v>2</v>
      </c>
      <c r="AT175" s="355"/>
      <c r="AU175" s="355"/>
      <c r="AV175" s="355"/>
    </row>
    <row r="176" spans="1:48" s="2" customFormat="1" ht="18" customHeight="1">
      <c r="A176" s="250" t="s">
        <v>29</v>
      </c>
      <c r="B176" s="553" t="s">
        <v>158</v>
      </c>
      <c r="C176" s="554"/>
      <c r="D176" s="337">
        <v>1</v>
      </c>
      <c r="E176" s="338">
        <v>3</v>
      </c>
      <c r="F176" s="327">
        <f t="shared" si="9"/>
        <v>6</v>
      </c>
      <c r="G176" s="259">
        <v>105</v>
      </c>
      <c r="H176" s="260">
        <f>L176+P176+T176</f>
        <v>90</v>
      </c>
      <c r="I176" s="260" t="str">
        <f t="shared" si="8"/>
        <v/>
      </c>
      <c r="J176" s="260">
        <f>Z176</f>
        <v>15</v>
      </c>
      <c r="K176" s="260" t="str">
        <f t="shared" si="8"/>
        <v/>
      </c>
      <c r="L176" s="339">
        <v>30</v>
      </c>
      <c r="M176" s="260"/>
      <c r="N176" s="321"/>
      <c r="O176" s="258"/>
      <c r="P176" s="259">
        <v>30</v>
      </c>
      <c r="Q176" s="260"/>
      <c r="R176" s="321"/>
      <c r="S176" s="258"/>
      <c r="T176" s="346">
        <v>30</v>
      </c>
      <c r="U176" s="321"/>
      <c r="V176" s="321"/>
      <c r="W176" s="317"/>
      <c r="X176" s="322"/>
      <c r="Y176" s="321"/>
      <c r="Z176" s="321">
        <v>15</v>
      </c>
      <c r="AA176" s="317"/>
      <c r="AB176" s="322"/>
      <c r="AC176" s="321"/>
      <c r="AD176" s="321"/>
      <c r="AE176" s="317"/>
      <c r="AF176" s="322"/>
      <c r="AG176" s="321"/>
      <c r="AH176" s="321"/>
      <c r="AI176" s="317"/>
      <c r="AJ176" s="322"/>
      <c r="AK176" s="321"/>
      <c r="AL176" s="321"/>
      <c r="AM176" s="317"/>
      <c r="AP176" s="355">
        <v>1</v>
      </c>
      <c r="AQ176" s="355">
        <v>2</v>
      </c>
      <c r="AR176" s="355">
        <v>2</v>
      </c>
      <c r="AS176" s="355">
        <v>1</v>
      </c>
      <c r="AT176" s="355"/>
      <c r="AU176" s="355"/>
      <c r="AV176" s="355"/>
    </row>
    <row r="177" spans="1:48" s="2" customFormat="1" ht="18" customHeight="1">
      <c r="A177" s="250" t="s">
        <v>30</v>
      </c>
      <c r="B177" s="553" t="s">
        <v>159</v>
      </c>
      <c r="C177" s="554"/>
      <c r="D177" s="337">
        <v>1</v>
      </c>
      <c r="E177" s="338">
        <v>2</v>
      </c>
      <c r="F177" s="327">
        <f t="shared" si="9"/>
        <v>5</v>
      </c>
      <c r="G177" s="259">
        <v>105</v>
      </c>
      <c r="H177" s="260">
        <f>T177+X177+AB177</f>
        <v>90</v>
      </c>
      <c r="I177" s="260" t="str">
        <f t="shared" si="8"/>
        <v/>
      </c>
      <c r="J177" s="260">
        <f>AD177</f>
        <v>15</v>
      </c>
      <c r="K177" s="260" t="str">
        <f t="shared" si="8"/>
        <v/>
      </c>
      <c r="L177" s="339"/>
      <c r="M177" s="260"/>
      <c r="N177" s="321"/>
      <c r="O177" s="258"/>
      <c r="P177" s="259"/>
      <c r="Q177" s="260"/>
      <c r="R177" s="321"/>
      <c r="S177" s="258"/>
      <c r="T177" s="322">
        <v>30</v>
      </c>
      <c r="U177" s="321"/>
      <c r="V177" s="321"/>
      <c r="W177" s="317"/>
      <c r="X177" s="322">
        <v>30</v>
      </c>
      <c r="Y177" s="321"/>
      <c r="Z177" s="321"/>
      <c r="AA177" s="317"/>
      <c r="AB177" s="328">
        <v>30</v>
      </c>
      <c r="AC177" s="321"/>
      <c r="AD177" s="321">
        <v>15</v>
      </c>
      <c r="AE177" s="317"/>
      <c r="AF177" s="322"/>
      <c r="AG177" s="321"/>
      <c r="AH177" s="321"/>
      <c r="AI177" s="317"/>
      <c r="AJ177" s="322"/>
      <c r="AK177" s="321"/>
      <c r="AL177" s="321"/>
      <c r="AM177" s="251"/>
      <c r="AP177" s="355"/>
      <c r="AQ177" s="355"/>
      <c r="AR177" s="355">
        <v>1</v>
      </c>
      <c r="AS177" s="355">
        <v>2</v>
      </c>
      <c r="AT177" s="355">
        <v>2</v>
      </c>
      <c r="AU177" s="355"/>
      <c r="AV177" s="355"/>
    </row>
    <row r="178" spans="1:48" s="2" customFormat="1" ht="18" customHeight="1">
      <c r="A178" s="250" t="s">
        <v>31</v>
      </c>
      <c r="B178" s="555" t="s">
        <v>160</v>
      </c>
      <c r="C178" s="556"/>
      <c r="D178" s="343"/>
      <c r="E178" s="249">
        <v>2</v>
      </c>
      <c r="F178" s="327">
        <f t="shared" si="9"/>
        <v>3</v>
      </c>
      <c r="G178" s="248">
        <v>45</v>
      </c>
      <c r="H178" s="238">
        <f>AB178</f>
        <v>30</v>
      </c>
      <c r="I178" s="238" t="str">
        <f t="shared" si="8"/>
        <v/>
      </c>
      <c r="J178" s="238">
        <f>AH178</f>
        <v>15</v>
      </c>
      <c r="K178" s="238" t="str">
        <f>IF(15*SUM(O178,S178,W178,AA178,AE178,AI178,AM178)=0,"",15*SUM(O178,S178,W178,AA178,AE178,AI178,AM178))</f>
        <v/>
      </c>
      <c r="L178" s="255"/>
      <c r="M178" s="256"/>
      <c r="N178" s="238"/>
      <c r="O178" s="254"/>
      <c r="P178" s="257"/>
      <c r="Q178" s="256"/>
      <c r="R178" s="238"/>
      <c r="S178" s="254"/>
      <c r="T178" s="248"/>
      <c r="U178" s="238"/>
      <c r="V178" s="238"/>
      <c r="W178" s="251"/>
      <c r="X178" s="248"/>
      <c r="Y178" s="238"/>
      <c r="Z178" s="238"/>
      <c r="AA178" s="251"/>
      <c r="AB178" s="248">
        <v>30</v>
      </c>
      <c r="AC178" s="238"/>
      <c r="AD178" s="238"/>
      <c r="AE178" s="251"/>
      <c r="AF178" s="248"/>
      <c r="AG178" s="238"/>
      <c r="AH178" s="238">
        <v>15</v>
      </c>
      <c r="AI178" s="251"/>
      <c r="AJ178" s="248"/>
      <c r="AK178" s="238"/>
      <c r="AL178" s="238"/>
      <c r="AM178" s="251"/>
      <c r="AP178" s="355"/>
      <c r="AQ178" s="355"/>
      <c r="AR178" s="355"/>
      <c r="AS178" s="355"/>
      <c r="AT178" s="355">
        <v>2</v>
      </c>
      <c r="AU178" s="355">
        <v>1</v>
      </c>
      <c r="AV178" s="355"/>
    </row>
    <row r="179" spans="1:48" s="2" customFormat="1" ht="18" customHeight="1">
      <c r="A179" s="250" t="s">
        <v>32</v>
      </c>
      <c r="B179" s="555" t="s">
        <v>161</v>
      </c>
      <c r="C179" s="556"/>
      <c r="D179" s="314"/>
      <c r="E179" s="249">
        <v>2</v>
      </c>
      <c r="F179" s="327">
        <f t="shared" si="9"/>
        <v>2</v>
      </c>
      <c r="G179" s="248">
        <v>30</v>
      </c>
      <c r="H179" s="238" t="str">
        <f t="shared" si="8"/>
        <v/>
      </c>
      <c r="I179" s="238" t="str">
        <f t="shared" si="8"/>
        <v/>
      </c>
      <c r="J179" s="238" t="str">
        <f t="shared" si="8"/>
        <v/>
      </c>
      <c r="K179" s="238">
        <f>AI179+AM179</f>
        <v>30</v>
      </c>
      <c r="L179" s="255"/>
      <c r="M179" s="256"/>
      <c r="N179" s="238"/>
      <c r="O179" s="254"/>
      <c r="P179" s="257"/>
      <c r="Q179" s="256"/>
      <c r="R179" s="238"/>
      <c r="S179" s="254"/>
      <c r="T179" s="248"/>
      <c r="U179" s="238"/>
      <c r="V179" s="238"/>
      <c r="W179" s="251"/>
      <c r="X179" s="248"/>
      <c r="Y179" s="238"/>
      <c r="Z179" s="238"/>
      <c r="AA179" s="251"/>
      <c r="AB179" s="248"/>
      <c r="AC179" s="238"/>
      <c r="AD179" s="238"/>
      <c r="AE179" s="251"/>
      <c r="AF179" s="248"/>
      <c r="AG179" s="238"/>
      <c r="AH179" s="238"/>
      <c r="AI179" s="251">
        <v>15</v>
      </c>
      <c r="AJ179" s="248"/>
      <c r="AK179" s="238"/>
      <c r="AL179" s="238"/>
      <c r="AM179" s="251">
        <v>15</v>
      </c>
      <c r="AP179" s="355"/>
      <c r="AQ179" s="355"/>
      <c r="AR179" s="355"/>
      <c r="AS179" s="355"/>
      <c r="AT179" s="355"/>
      <c r="AU179" s="355">
        <v>1</v>
      </c>
      <c r="AV179" s="355">
        <v>1</v>
      </c>
    </row>
    <row r="180" spans="1:48" s="2" customFormat="1" ht="18" customHeight="1">
      <c r="A180" s="250" t="s">
        <v>33</v>
      </c>
      <c r="B180" s="601" t="s">
        <v>162</v>
      </c>
      <c r="C180" s="602"/>
      <c r="D180" s="313"/>
      <c r="E180" s="347">
        <v>3</v>
      </c>
      <c r="F180" s="327">
        <f t="shared" si="9"/>
        <v>32</v>
      </c>
      <c r="G180" s="248"/>
      <c r="H180" s="238"/>
      <c r="I180" s="348"/>
      <c r="J180" s="348"/>
      <c r="K180" s="348"/>
      <c r="L180" s="349"/>
      <c r="M180" s="350"/>
      <c r="N180" s="348"/>
      <c r="O180" s="261"/>
      <c r="P180" s="351"/>
      <c r="Q180" s="350"/>
      <c r="R180" s="348"/>
      <c r="S180" s="261"/>
      <c r="T180" s="352"/>
      <c r="U180" s="348"/>
      <c r="V180" s="348"/>
      <c r="W180" s="252"/>
      <c r="X180" s="352"/>
      <c r="Y180" s="348"/>
      <c r="Z180" s="348"/>
      <c r="AA180" s="251" t="s">
        <v>163</v>
      </c>
      <c r="AB180" s="248"/>
      <c r="AC180" s="348"/>
      <c r="AD180" s="348"/>
      <c r="AE180" s="252" t="s">
        <v>163</v>
      </c>
      <c r="AF180" s="352"/>
      <c r="AG180" s="348"/>
      <c r="AH180" s="348"/>
      <c r="AI180" s="251" t="s">
        <v>163</v>
      </c>
      <c r="AJ180" s="248"/>
      <c r="AK180" s="348"/>
      <c r="AL180" s="348"/>
      <c r="AM180" s="252"/>
      <c r="AP180" s="355"/>
      <c r="AQ180" s="355"/>
      <c r="AR180" s="355"/>
      <c r="AS180" s="355">
        <v>8</v>
      </c>
      <c r="AT180" s="355">
        <v>8</v>
      </c>
      <c r="AU180" s="355">
        <v>16</v>
      </c>
      <c r="AV180" s="355"/>
    </row>
    <row r="181" spans="1:48" s="2" customFormat="1" ht="33.75" customHeight="1" thickBot="1">
      <c r="A181" s="50" t="s">
        <v>148</v>
      </c>
      <c r="B181" s="519" t="s">
        <v>69</v>
      </c>
      <c r="C181" s="520"/>
      <c r="D181" s="115"/>
      <c r="E181" s="122"/>
      <c r="F181" s="327">
        <f t="shared" si="9"/>
        <v>15</v>
      </c>
      <c r="G181" s="141">
        <f t="shared" ref="G181" si="10">SUM(H181:K181)</f>
        <v>0</v>
      </c>
      <c r="H181" s="113"/>
      <c r="I181" s="122"/>
      <c r="J181" s="122"/>
      <c r="K181" s="122"/>
      <c r="L181" s="142"/>
      <c r="M181" s="143"/>
      <c r="N181" s="143"/>
      <c r="O181" s="123"/>
      <c r="P181" s="144"/>
      <c r="Q181" s="143"/>
      <c r="R181" s="143"/>
      <c r="S181" s="123"/>
      <c r="T181" s="144"/>
      <c r="U181" s="143"/>
      <c r="V181" s="143"/>
      <c r="W181" s="123"/>
      <c r="X181" s="144"/>
      <c r="Y181" s="143"/>
      <c r="Z181" s="143"/>
      <c r="AA181" s="123"/>
      <c r="AB181" s="144"/>
      <c r="AC181" s="143"/>
      <c r="AD181" s="143"/>
      <c r="AE181" s="123"/>
      <c r="AF181" s="144"/>
      <c r="AG181" s="143"/>
      <c r="AH181" s="143"/>
      <c r="AI181" s="123"/>
      <c r="AJ181" s="521" t="s">
        <v>70</v>
      </c>
      <c r="AK181" s="522"/>
      <c r="AL181" s="522"/>
      <c r="AM181" s="523"/>
      <c r="AP181" s="355"/>
      <c r="AQ181" s="355"/>
      <c r="AR181" s="355"/>
      <c r="AS181" s="355"/>
      <c r="AT181" s="355"/>
      <c r="AU181" s="355"/>
      <c r="AV181" s="355">
        <v>15</v>
      </c>
    </row>
    <row r="182" spans="1:48" s="2" customFormat="1" ht="13.8" thickTop="1">
      <c r="A182" s="60"/>
      <c r="B182" s="445" t="s">
        <v>18</v>
      </c>
      <c r="C182" s="446"/>
      <c r="D182" s="449">
        <f t="shared" ref="D182:AI182" si="11">SUM(D171:D181)</f>
        <v>3</v>
      </c>
      <c r="E182" s="451">
        <f t="shared" si="11"/>
        <v>26</v>
      </c>
      <c r="F182" s="453">
        <f t="shared" si="11"/>
        <v>112</v>
      </c>
      <c r="G182" s="455">
        <f t="shared" si="11"/>
        <v>1155</v>
      </c>
      <c r="H182" s="451">
        <f t="shared" si="11"/>
        <v>270</v>
      </c>
      <c r="I182" s="451">
        <f t="shared" si="11"/>
        <v>0</v>
      </c>
      <c r="J182" s="451">
        <f t="shared" si="11"/>
        <v>75</v>
      </c>
      <c r="K182" s="453">
        <f t="shared" si="11"/>
        <v>810</v>
      </c>
      <c r="L182" s="61">
        <f t="shared" si="11"/>
        <v>30</v>
      </c>
      <c r="M182" s="62">
        <f t="shared" si="11"/>
        <v>0</v>
      </c>
      <c r="N182" s="62">
        <f t="shared" si="11"/>
        <v>0</v>
      </c>
      <c r="O182" s="64">
        <f t="shared" si="11"/>
        <v>60</v>
      </c>
      <c r="P182" s="61">
        <f t="shared" si="11"/>
        <v>30</v>
      </c>
      <c r="Q182" s="62">
        <f t="shared" si="11"/>
        <v>0</v>
      </c>
      <c r="R182" s="62">
        <f t="shared" si="11"/>
        <v>0</v>
      </c>
      <c r="S182" s="64">
        <f t="shared" si="11"/>
        <v>60</v>
      </c>
      <c r="T182" s="61">
        <f t="shared" si="11"/>
        <v>90</v>
      </c>
      <c r="U182" s="62">
        <f t="shared" si="11"/>
        <v>0</v>
      </c>
      <c r="V182" s="62">
        <f t="shared" si="11"/>
        <v>0</v>
      </c>
      <c r="W182" s="64">
        <f t="shared" si="11"/>
        <v>135</v>
      </c>
      <c r="X182" s="61">
        <f t="shared" si="11"/>
        <v>60</v>
      </c>
      <c r="Y182" s="62">
        <f t="shared" si="11"/>
        <v>0</v>
      </c>
      <c r="Z182" s="62">
        <f t="shared" si="11"/>
        <v>45</v>
      </c>
      <c r="AA182" s="64">
        <f t="shared" si="11"/>
        <v>120</v>
      </c>
      <c r="AB182" s="61">
        <f t="shared" si="11"/>
        <v>60</v>
      </c>
      <c r="AC182" s="62">
        <f t="shared" si="11"/>
        <v>0</v>
      </c>
      <c r="AD182" s="62">
        <f t="shared" si="11"/>
        <v>15</v>
      </c>
      <c r="AE182" s="64">
        <f t="shared" si="11"/>
        <v>150</v>
      </c>
      <c r="AF182" s="61">
        <f t="shared" si="11"/>
        <v>0</v>
      </c>
      <c r="AG182" s="62">
        <f t="shared" si="11"/>
        <v>0</v>
      </c>
      <c r="AH182" s="62">
        <f t="shared" si="11"/>
        <v>15</v>
      </c>
      <c r="AI182" s="64">
        <f t="shared" si="11"/>
        <v>135</v>
      </c>
      <c r="AJ182" s="61">
        <f>SUM(AJ171:AJ180)</f>
        <v>0</v>
      </c>
      <c r="AK182" s="61">
        <f>SUM(AK171:AK180)</f>
        <v>0</v>
      </c>
      <c r="AL182" s="61">
        <f>SUM(AL171:AL180)</f>
        <v>0</v>
      </c>
      <c r="AM182" s="61">
        <f>SUM(AM171:AM180)</f>
        <v>150</v>
      </c>
      <c r="AO182" s="2" t="s">
        <v>176</v>
      </c>
      <c r="AP182" s="355">
        <f t="shared" ref="AP182:AV182" si="12">SUM(AP171:AP181)</f>
        <v>7</v>
      </c>
      <c r="AQ182" s="355">
        <f t="shared" si="12"/>
        <v>7</v>
      </c>
      <c r="AR182" s="355">
        <f t="shared" si="12"/>
        <v>11</v>
      </c>
      <c r="AS182" s="355">
        <f t="shared" si="12"/>
        <v>19</v>
      </c>
      <c r="AT182" s="355">
        <f t="shared" si="12"/>
        <v>21</v>
      </c>
      <c r="AU182" s="355">
        <f t="shared" si="12"/>
        <v>24</v>
      </c>
      <c r="AV182" s="355">
        <f t="shared" si="12"/>
        <v>23</v>
      </c>
    </row>
    <row r="183" spans="1:48" s="2" customFormat="1" ht="13.8" thickBot="1">
      <c r="A183" s="66"/>
      <c r="B183" s="447"/>
      <c r="C183" s="448"/>
      <c r="D183" s="450"/>
      <c r="E183" s="452"/>
      <c r="F183" s="454"/>
      <c r="G183" s="509"/>
      <c r="H183" s="510"/>
      <c r="I183" s="510"/>
      <c r="J183" s="510"/>
      <c r="K183" s="511"/>
      <c r="L183" s="457">
        <f>SUM(L182:O182)</f>
        <v>90</v>
      </c>
      <c r="M183" s="458"/>
      <c r="N183" s="458"/>
      <c r="O183" s="459"/>
      <c r="P183" s="457">
        <f>SUM(P182:S182)</f>
        <v>90</v>
      </c>
      <c r="Q183" s="458"/>
      <c r="R183" s="458"/>
      <c r="S183" s="459"/>
      <c r="T183" s="457">
        <f>SUM(T182:W182)</f>
        <v>225</v>
      </c>
      <c r="U183" s="458"/>
      <c r="V183" s="458"/>
      <c r="W183" s="459"/>
      <c r="X183" s="457">
        <f>SUM(X182:AA182)</f>
        <v>225</v>
      </c>
      <c r="Y183" s="458"/>
      <c r="Z183" s="458"/>
      <c r="AA183" s="459"/>
      <c r="AB183" s="457">
        <f>SUM(AB182:AE182)</f>
        <v>225</v>
      </c>
      <c r="AC183" s="458"/>
      <c r="AD183" s="458"/>
      <c r="AE183" s="459"/>
      <c r="AF183" s="457">
        <f>SUM(AF182:AI182)</f>
        <v>150</v>
      </c>
      <c r="AG183" s="458"/>
      <c r="AH183" s="458"/>
      <c r="AI183" s="459"/>
      <c r="AJ183" s="457">
        <f>SUM(AJ182:AM182)</f>
        <v>150</v>
      </c>
      <c r="AK183" s="458"/>
      <c r="AL183" s="458"/>
      <c r="AM183" s="459"/>
    </row>
    <row r="184" spans="1:48" s="2" customFormat="1" ht="12.75" customHeight="1">
      <c r="A184" s="460" t="s">
        <v>91</v>
      </c>
      <c r="B184" s="461"/>
      <c r="C184" s="462"/>
      <c r="D184" s="463" t="s">
        <v>7</v>
      </c>
      <c r="E184" s="439" t="s">
        <v>8</v>
      </c>
      <c r="F184" s="387" t="s">
        <v>39</v>
      </c>
      <c r="G184" s="428" t="s">
        <v>5</v>
      </c>
      <c r="H184" s="372" t="s">
        <v>9</v>
      </c>
      <c r="I184" s="372" t="s">
        <v>10</v>
      </c>
      <c r="J184" s="372" t="s">
        <v>80</v>
      </c>
      <c r="K184" s="374" t="s">
        <v>37</v>
      </c>
      <c r="L184" s="430" t="s">
        <v>110</v>
      </c>
      <c r="M184" s="431"/>
      <c r="N184" s="431"/>
      <c r="O184" s="432"/>
      <c r="P184" s="430" t="s">
        <v>111</v>
      </c>
      <c r="Q184" s="431"/>
      <c r="R184" s="431"/>
      <c r="S184" s="432"/>
      <c r="T184" s="430" t="s">
        <v>112</v>
      </c>
      <c r="U184" s="431"/>
      <c r="V184" s="431"/>
      <c r="W184" s="432"/>
      <c r="X184" s="430" t="s">
        <v>119</v>
      </c>
      <c r="Y184" s="431"/>
      <c r="Z184" s="431"/>
      <c r="AA184" s="432"/>
      <c r="AB184" s="430" t="s">
        <v>114</v>
      </c>
      <c r="AC184" s="431"/>
      <c r="AD184" s="431"/>
      <c r="AE184" s="432"/>
      <c r="AF184" s="424" t="s">
        <v>115</v>
      </c>
      <c r="AG184" s="425"/>
      <c r="AH184" s="425"/>
      <c r="AI184" s="426"/>
      <c r="AJ184" s="430" t="s">
        <v>116</v>
      </c>
      <c r="AK184" s="431"/>
      <c r="AL184" s="431"/>
      <c r="AM184" s="432"/>
    </row>
    <row r="185" spans="1:48" s="2" customFormat="1">
      <c r="A185" s="460"/>
      <c r="B185" s="461"/>
      <c r="C185" s="462"/>
      <c r="D185" s="383"/>
      <c r="E185" s="439"/>
      <c r="F185" s="440"/>
      <c r="G185" s="428"/>
      <c r="H185" s="372"/>
      <c r="I185" s="372"/>
      <c r="J185" s="372"/>
      <c r="K185" s="374"/>
      <c r="L185" s="379" t="s">
        <v>9</v>
      </c>
      <c r="M185" s="381" t="s">
        <v>10</v>
      </c>
      <c r="N185" s="385" t="s">
        <v>11</v>
      </c>
      <c r="O185" s="387" t="s">
        <v>81</v>
      </c>
      <c r="P185" s="379" t="s">
        <v>9</v>
      </c>
      <c r="Q185" s="381" t="s">
        <v>10</v>
      </c>
      <c r="R185" s="385" t="s">
        <v>11</v>
      </c>
      <c r="S185" s="387" t="s">
        <v>81</v>
      </c>
      <c r="T185" s="379" t="s">
        <v>9</v>
      </c>
      <c r="U185" s="381" t="s">
        <v>10</v>
      </c>
      <c r="V185" s="385" t="s">
        <v>11</v>
      </c>
      <c r="W185" s="387" t="s">
        <v>81</v>
      </c>
      <c r="X185" s="379" t="s">
        <v>9</v>
      </c>
      <c r="Y185" s="381" t="s">
        <v>10</v>
      </c>
      <c r="Z185" s="385" t="s">
        <v>11</v>
      </c>
      <c r="AA185" s="387" t="s">
        <v>81</v>
      </c>
      <c r="AB185" s="379" t="s">
        <v>9</v>
      </c>
      <c r="AC185" s="381" t="s">
        <v>10</v>
      </c>
      <c r="AD185" s="385" t="s">
        <v>11</v>
      </c>
      <c r="AE185" s="387" t="s">
        <v>81</v>
      </c>
      <c r="AF185" s="379" t="s">
        <v>9</v>
      </c>
      <c r="AG185" s="381" t="s">
        <v>10</v>
      </c>
      <c r="AH185" s="385" t="s">
        <v>11</v>
      </c>
      <c r="AI185" s="387" t="s">
        <v>81</v>
      </c>
      <c r="AJ185" s="379" t="s">
        <v>9</v>
      </c>
      <c r="AK185" s="381" t="s">
        <v>10</v>
      </c>
      <c r="AL185" s="385" t="s">
        <v>11</v>
      </c>
      <c r="AM185" s="387" t="s">
        <v>81</v>
      </c>
    </row>
    <row r="186" spans="1:48" s="2" customFormat="1" ht="13.8" thickBot="1">
      <c r="A186" s="460"/>
      <c r="B186" s="461"/>
      <c r="C186" s="462"/>
      <c r="D186" s="384"/>
      <c r="E186" s="386"/>
      <c r="F186" s="388"/>
      <c r="G186" s="429"/>
      <c r="H186" s="373"/>
      <c r="I186" s="373"/>
      <c r="J186" s="373"/>
      <c r="K186" s="375"/>
      <c r="L186" s="380"/>
      <c r="M186" s="382"/>
      <c r="N186" s="386"/>
      <c r="O186" s="388"/>
      <c r="P186" s="380"/>
      <c r="Q186" s="382"/>
      <c r="R186" s="386"/>
      <c r="S186" s="388"/>
      <c r="T186" s="380"/>
      <c r="U186" s="382"/>
      <c r="V186" s="386"/>
      <c r="W186" s="388"/>
      <c r="X186" s="380"/>
      <c r="Y186" s="382"/>
      <c r="Z186" s="386"/>
      <c r="AA186" s="388"/>
      <c r="AB186" s="380"/>
      <c r="AC186" s="382"/>
      <c r="AD186" s="386"/>
      <c r="AE186" s="388"/>
      <c r="AF186" s="380"/>
      <c r="AG186" s="382"/>
      <c r="AH186" s="386"/>
      <c r="AI186" s="388"/>
      <c r="AJ186" s="380"/>
      <c r="AK186" s="382"/>
      <c r="AL186" s="386"/>
      <c r="AM186" s="388"/>
    </row>
    <row r="187" spans="1:48" s="2" customFormat="1" ht="12.75" customHeight="1">
      <c r="A187" s="460"/>
      <c r="B187" s="461"/>
      <c r="C187" s="462"/>
      <c r="D187" s="465">
        <f>SUM(D76+D182+D130)</f>
        <v>7</v>
      </c>
      <c r="E187" s="600">
        <f>SUM(E76+E182+E130)</f>
        <v>71</v>
      </c>
      <c r="F187" s="469">
        <f>SUM(F130+F182+F76)</f>
        <v>210</v>
      </c>
      <c r="G187" s="524">
        <f>SUM(G182+G130+G76)</f>
        <v>2760</v>
      </c>
      <c r="H187" s="467">
        <f>SUM(H76+H182+H130)</f>
        <v>690</v>
      </c>
      <c r="I187" s="467">
        <f>SUM(I76+I182+I130)</f>
        <v>60</v>
      </c>
      <c r="J187" s="467">
        <f>SUM(J76+J182+J130)</f>
        <v>945</v>
      </c>
      <c r="K187" s="469">
        <f>SUM(K76+K182+K130)</f>
        <v>1065</v>
      </c>
      <c r="L187" s="67">
        <f t="shared" ref="L187:AM187" si="13">SUM(L130+L182+L76)</f>
        <v>180</v>
      </c>
      <c r="M187" s="68">
        <f t="shared" si="13"/>
        <v>30</v>
      </c>
      <c r="N187" s="68">
        <f t="shared" si="13"/>
        <v>195</v>
      </c>
      <c r="O187" s="69">
        <f t="shared" si="13"/>
        <v>60</v>
      </c>
      <c r="P187" s="67">
        <f t="shared" si="13"/>
        <v>120</v>
      </c>
      <c r="Q187" s="68">
        <f t="shared" si="13"/>
        <v>30</v>
      </c>
      <c r="R187" s="68">
        <f t="shared" si="13"/>
        <v>210</v>
      </c>
      <c r="S187" s="70">
        <f t="shared" si="13"/>
        <v>135</v>
      </c>
      <c r="T187" s="71">
        <f t="shared" si="13"/>
        <v>150</v>
      </c>
      <c r="U187" s="68">
        <f t="shared" si="13"/>
        <v>0</v>
      </c>
      <c r="V187" s="68">
        <f t="shared" si="13"/>
        <v>150</v>
      </c>
      <c r="W187" s="69">
        <f t="shared" si="13"/>
        <v>225</v>
      </c>
      <c r="X187" s="67">
        <f t="shared" si="13"/>
        <v>105</v>
      </c>
      <c r="Y187" s="68">
        <f t="shared" si="13"/>
        <v>0</v>
      </c>
      <c r="Z187" s="68">
        <f t="shared" si="13"/>
        <v>165</v>
      </c>
      <c r="AA187" s="70">
        <f t="shared" si="13"/>
        <v>150</v>
      </c>
      <c r="AB187" s="71">
        <f t="shared" si="13"/>
        <v>90</v>
      </c>
      <c r="AC187" s="68">
        <f t="shared" si="13"/>
        <v>0</v>
      </c>
      <c r="AD187" s="68">
        <f t="shared" si="13"/>
        <v>105</v>
      </c>
      <c r="AE187" s="69">
        <f t="shared" si="13"/>
        <v>180</v>
      </c>
      <c r="AF187" s="67">
        <f t="shared" si="13"/>
        <v>30</v>
      </c>
      <c r="AG187" s="68">
        <f t="shared" si="13"/>
        <v>0</v>
      </c>
      <c r="AH187" s="68">
        <f t="shared" si="13"/>
        <v>75</v>
      </c>
      <c r="AI187" s="70">
        <f t="shared" si="13"/>
        <v>165</v>
      </c>
      <c r="AJ187" s="67">
        <f t="shared" si="13"/>
        <v>15</v>
      </c>
      <c r="AK187" s="68">
        <f t="shared" si="13"/>
        <v>0</v>
      </c>
      <c r="AL187" s="68">
        <f t="shared" si="13"/>
        <v>45</v>
      </c>
      <c r="AM187" s="70">
        <f t="shared" si="13"/>
        <v>150</v>
      </c>
      <c r="AO187" s="2" t="s">
        <v>40</v>
      </c>
    </row>
    <row r="188" spans="1:48" s="2" customFormat="1" ht="13.5" customHeight="1" thickBot="1">
      <c r="A188" s="460"/>
      <c r="B188" s="461"/>
      <c r="C188" s="462"/>
      <c r="D188" s="466"/>
      <c r="E188" s="468"/>
      <c r="F188" s="470"/>
      <c r="G188" s="429"/>
      <c r="H188" s="382"/>
      <c r="I188" s="382"/>
      <c r="J188" s="382"/>
      <c r="K188" s="525"/>
      <c r="L188" s="474">
        <f>SUM(L187:O187)</f>
        <v>465</v>
      </c>
      <c r="M188" s="474"/>
      <c r="N188" s="474"/>
      <c r="O188" s="475"/>
      <c r="P188" s="474">
        <f>SUM(P187:S187)</f>
        <v>495</v>
      </c>
      <c r="Q188" s="474"/>
      <c r="R188" s="474"/>
      <c r="S188" s="475"/>
      <c r="T188" s="474">
        <f>SUM(T187:W187)</f>
        <v>525</v>
      </c>
      <c r="U188" s="474"/>
      <c r="V188" s="474"/>
      <c r="W188" s="475"/>
      <c r="X188" s="474">
        <f>SUM(X187:AA187)</f>
        <v>420</v>
      </c>
      <c r="Y188" s="474"/>
      <c r="Z188" s="474"/>
      <c r="AA188" s="475"/>
      <c r="AB188" s="474">
        <f>SUM(AB187:AE187)</f>
        <v>375</v>
      </c>
      <c r="AC188" s="474"/>
      <c r="AD188" s="474"/>
      <c r="AE188" s="475"/>
      <c r="AF188" s="474">
        <f>SUM(AF187:AI187)</f>
        <v>270</v>
      </c>
      <c r="AG188" s="474"/>
      <c r="AH188" s="474"/>
      <c r="AI188" s="475"/>
      <c r="AJ188" s="473">
        <f>SUM(AJ187:AM187)</f>
        <v>210</v>
      </c>
      <c r="AK188" s="474"/>
      <c r="AL188" s="474"/>
      <c r="AM188" s="475"/>
      <c r="AO188" s="2">
        <f>SUM(L188:AM188)</f>
        <v>2760</v>
      </c>
    </row>
    <row r="189" spans="1:48" s="2" customFormat="1" ht="12.75" customHeight="1">
      <c r="A189" s="460"/>
      <c r="B189" s="461"/>
      <c r="C189" s="462"/>
      <c r="D189" s="488" t="s">
        <v>19</v>
      </c>
      <c r="E189" s="401"/>
      <c r="F189" s="489"/>
      <c r="G189" s="479" t="s">
        <v>20</v>
      </c>
      <c r="H189" s="425"/>
      <c r="I189" s="425"/>
      <c r="J189" s="425"/>
      <c r="K189" s="426"/>
      <c r="L189" s="480">
        <f>L137+0</f>
        <v>1</v>
      </c>
      <c r="M189" s="481"/>
      <c r="N189" s="481"/>
      <c r="O189" s="482"/>
      <c r="P189" s="480">
        <f>P137+0</f>
        <v>0</v>
      </c>
      <c r="Q189" s="481"/>
      <c r="R189" s="481"/>
      <c r="S189" s="482"/>
      <c r="T189" s="480">
        <f>T137+1</f>
        <v>1</v>
      </c>
      <c r="U189" s="481"/>
      <c r="V189" s="481"/>
      <c r="W189" s="482"/>
      <c r="X189" s="480">
        <f>X137+1</f>
        <v>2</v>
      </c>
      <c r="Y189" s="481"/>
      <c r="Z189" s="481"/>
      <c r="AA189" s="482"/>
      <c r="AB189" s="480">
        <f>AB137+1</f>
        <v>2</v>
      </c>
      <c r="AC189" s="481"/>
      <c r="AD189" s="481"/>
      <c r="AE189" s="482"/>
      <c r="AF189" s="480">
        <f>AF137+0</f>
        <v>1</v>
      </c>
      <c r="AG189" s="481"/>
      <c r="AH189" s="481"/>
      <c r="AI189" s="482"/>
      <c r="AJ189" s="480">
        <f>AJ137+0</f>
        <v>0</v>
      </c>
      <c r="AK189" s="481"/>
      <c r="AL189" s="481"/>
      <c r="AM189" s="482"/>
      <c r="AO189" s="2">
        <f>SUM(L189:AM189)</f>
        <v>7</v>
      </c>
    </row>
    <row r="190" spans="1:48" s="2" customFormat="1" ht="12.75" customHeight="1">
      <c r="A190" s="460"/>
      <c r="B190" s="461"/>
      <c r="C190" s="462"/>
      <c r="D190" s="490"/>
      <c r="E190" s="404"/>
      <c r="F190" s="491"/>
      <c r="G190" s="495" t="s">
        <v>21</v>
      </c>
      <c r="H190" s="496"/>
      <c r="I190" s="496"/>
      <c r="J190" s="496"/>
      <c r="K190" s="497"/>
      <c r="L190" s="512">
        <f>L138+2</f>
        <v>12</v>
      </c>
      <c r="M190" s="513"/>
      <c r="N190" s="513"/>
      <c r="O190" s="514"/>
      <c r="P190" s="476">
        <f>P138+3</f>
        <v>13</v>
      </c>
      <c r="Q190" s="477"/>
      <c r="R190" s="477"/>
      <c r="S190" s="478"/>
      <c r="T190" s="476">
        <f>T138+4</f>
        <v>13</v>
      </c>
      <c r="U190" s="477"/>
      <c r="V190" s="477"/>
      <c r="W190" s="478"/>
      <c r="X190" s="476">
        <f>X138+6</f>
        <v>12</v>
      </c>
      <c r="Y190" s="477"/>
      <c r="Z190" s="477"/>
      <c r="AA190" s="478"/>
      <c r="AB190" s="476">
        <f>AB138+5</f>
        <v>9</v>
      </c>
      <c r="AC190" s="477"/>
      <c r="AD190" s="477"/>
      <c r="AE190" s="478"/>
      <c r="AF190" s="476">
        <f>AF138+5</f>
        <v>8</v>
      </c>
      <c r="AG190" s="477"/>
      <c r="AH190" s="477"/>
      <c r="AI190" s="478"/>
      <c r="AJ190" s="476">
        <f>AJ138+3</f>
        <v>6</v>
      </c>
      <c r="AK190" s="477"/>
      <c r="AL190" s="477"/>
      <c r="AM190" s="478"/>
      <c r="AO190" s="2">
        <f>SUM(L190:AM190)</f>
        <v>73</v>
      </c>
    </row>
    <row r="191" spans="1:48" s="2" customFormat="1" ht="13.5" customHeight="1" thickBot="1">
      <c r="A191" s="460"/>
      <c r="B191" s="461"/>
      <c r="C191" s="462"/>
      <c r="D191" s="490"/>
      <c r="E191" s="404"/>
      <c r="F191" s="491"/>
      <c r="G191" s="495" t="s">
        <v>39</v>
      </c>
      <c r="H191" s="496"/>
      <c r="I191" s="496"/>
      <c r="J191" s="496"/>
      <c r="K191" s="497"/>
      <c r="L191" s="591">
        <f>AP182+L139</f>
        <v>30</v>
      </c>
      <c r="M191" s="591"/>
      <c r="N191" s="591"/>
      <c r="O191" s="591"/>
      <c r="P191" s="591">
        <f>AQ182+P139</f>
        <v>30</v>
      </c>
      <c r="Q191" s="591"/>
      <c r="R191" s="591"/>
      <c r="S191" s="591"/>
      <c r="T191" s="591">
        <f>AR182+T139</f>
        <v>30</v>
      </c>
      <c r="U191" s="591"/>
      <c r="V191" s="591"/>
      <c r="W191" s="591"/>
      <c r="X191" s="591">
        <f>AS182+X139</f>
        <v>30</v>
      </c>
      <c r="Y191" s="591"/>
      <c r="Z191" s="591"/>
      <c r="AA191" s="591"/>
      <c r="AB191" s="591">
        <f>AT182+AB139</f>
        <v>30</v>
      </c>
      <c r="AC191" s="591"/>
      <c r="AD191" s="591"/>
      <c r="AE191" s="591"/>
      <c r="AF191" s="591">
        <f>AU182+AF139</f>
        <v>30</v>
      </c>
      <c r="AG191" s="591"/>
      <c r="AH191" s="591"/>
      <c r="AI191" s="591"/>
      <c r="AJ191" s="591">
        <f>AV182+AJ139</f>
        <v>30</v>
      </c>
      <c r="AK191" s="591"/>
      <c r="AL191" s="591"/>
      <c r="AM191" s="591"/>
      <c r="AO191" s="2">
        <f>SUM(L191:AM191)</f>
        <v>210</v>
      </c>
    </row>
    <row r="192" spans="1:48" s="2" customFormat="1" ht="13.8">
      <c r="A192" s="165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7"/>
      <c r="V192" s="166"/>
      <c r="W192" s="166"/>
      <c r="X192" s="166"/>
      <c r="Y192" s="166"/>
      <c r="Z192" s="167"/>
      <c r="AA192" s="167"/>
      <c r="AB192" s="73" t="s">
        <v>152</v>
      </c>
      <c r="AC192" s="74"/>
      <c r="AD192" s="75"/>
      <c r="AE192" s="75"/>
      <c r="AF192" s="75"/>
      <c r="AG192" s="75"/>
      <c r="AH192" s="75"/>
      <c r="AI192" s="76"/>
      <c r="AJ192" s="77"/>
      <c r="AK192" s="75"/>
      <c r="AL192" s="75"/>
      <c r="AM192" s="78"/>
    </row>
    <row r="193" spans="1:40" s="2" customFormat="1" ht="13.8">
      <c r="A193" s="299" t="s">
        <v>84</v>
      </c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2"/>
      <c r="V193" s="306"/>
      <c r="W193" s="306"/>
      <c r="X193" s="306"/>
      <c r="Y193" s="306"/>
      <c r="Z193" s="302"/>
      <c r="AA193" s="356"/>
      <c r="AB193" s="81" t="s">
        <v>23</v>
      </c>
      <c r="AC193" s="82"/>
      <c r="AD193" s="83"/>
      <c r="AE193" s="83"/>
      <c r="AF193" s="83"/>
      <c r="AG193" s="83"/>
      <c r="AH193" s="83"/>
      <c r="AI193" s="83"/>
      <c r="AJ193" s="83"/>
      <c r="AK193" s="83"/>
      <c r="AL193" s="83"/>
      <c r="AM193" s="84"/>
    </row>
    <row r="194" spans="1:40" s="2" customFormat="1" ht="15">
      <c r="A194" s="299"/>
      <c r="B194" s="307" t="s">
        <v>13</v>
      </c>
      <c r="C194" s="548" t="s">
        <v>178</v>
      </c>
      <c r="D194" s="548"/>
      <c r="E194" s="548"/>
      <c r="F194" s="548"/>
      <c r="G194" s="548"/>
      <c r="H194" s="548"/>
      <c r="I194" s="548"/>
      <c r="J194" s="548"/>
      <c r="K194" s="548"/>
      <c r="L194" s="548"/>
      <c r="M194" s="548"/>
      <c r="N194" s="548"/>
      <c r="O194" s="308"/>
      <c r="P194" s="308"/>
      <c r="Q194" s="298"/>
      <c r="R194" s="298"/>
      <c r="S194" s="298"/>
      <c r="T194" s="298"/>
      <c r="U194" s="298"/>
      <c r="V194" s="298"/>
      <c r="W194" s="298"/>
      <c r="X194" s="302"/>
      <c r="Y194" s="302"/>
      <c r="Z194" s="302"/>
      <c r="AA194" s="303"/>
      <c r="AB194" s="86" t="s">
        <v>9</v>
      </c>
      <c r="AC194" s="87" t="s">
        <v>182</v>
      </c>
      <c r="AD194" s="83"/>
      <c r="AE194" s="83"/>
      <c r="AF194" s="83"/>
      <c r="AG194" s="83"/>
      <c r="AH194" s="83"/>
      <c r="AI194" s="83"/>
      <c r="AJ194" s="83"/>
      <c r="AK194" s="83"/>
      <c r="AL194" s="83"/>
      <c r="AM194" s="84"/>
    </row>
    <row r="195" spans="1:40" s="2" customFormat="1" ht="15">
      <c r="A195" s="304"/>
      <c r="B195" s="307" t="s">
        <v>14</v>
      </c>
      <c r="C195" s="300" t="s">
        <v>131</v>
      </c>
      <c r="D195" s="302"/>
      <c r="E195" s="302"/>
      <c r="F195" s="302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298"/>
      <c r="R195" s="298"/>
      <c r="S195" s="298"/>
      <c r="T195" s="298"/>
      <c r="U195" s="298"/>
      <c r="V195" s="298"/>
      <c r="W195" s="298"/>
      <c r="X195" s="302"/>
      <c r="Y195" s="302"/>
      <c r="Z195" s="302"/>
      <c r="AA195" s="303"/>
      <c r="AB195" s="86" t="s">
        <v>10</v>
      </c>
      <c r="AC195" s="87" t="s">
        <v>183</v>
      </c>
      <c r="AD195" s="83"/>
      <c r="AE195" s="83"/>
      <c r="AF195" s="80"/>
      <c r="AG195" s="83"/>
      <c r="AH195" s="83"/>
      <c r="AI195" s="83"/>
      <c r="AJ195" s="83"/>
      <c r="AK195" s="83"/>
      <c r="AL195" s="83"/>
      <c r="AM195" s="84"/>
    </row>
    <row r="196" spans="1:40" s="2" customFormat="1" ht="15">
      <c r="A196" s="304"/>
      <c r="B196" s="307" t="s">
        <v>15</v>
      </c>
      <c r="C196" s="548" t="s">
        <v>179</v>
      </c>
      <c r="D196" s="548"/>
      <c r="E196" s="548"/>
      <c r="F196" s="548"/>
      <c r="G196" s="548"/>
      <c r="H196" s="548"/>
      <c r="I196" s="548"/>
      <c r="J196" s="548"/>
      <c r="K196" s="548"/>
      <c r="L196" s="548"/>
      <c r="M196" s="548"/>
      <c r="N196" s="548"/>
      <c r="O196" s="548"/>
      <c r="P196" s="548"/>
      <c r="Q196" s="548"/>
      <c r="R196" s="548"/>
      <c r="S196" s="548"/>
      <c r="T196" s="548"/>
      <c r="U196" s="548"/>
      <c r="V196" s="548"/>
      <c r="W196" s="548"/>
      <c r="X196" s="548"/>
      <c r="Y196" s="548"/>
      <c r="Z196" s="302"/>
      <c r="AA196" s="303"/>
      <c r="AB196" s="86" t="s">
        <v>11</v>
      </c>
      <c r="AC196" s="551" t="s">
        <v>184</v>
      </c>
      <c r="AD196" s="551"/>
      <c r="AE196" s="551"/>
      <c r="AF196" s="551"/>
      <c r="AG196" s="551"/>
      <c r="AH196" s="551"/>
      <c r="AI196" s="551"/>
      <c r="AJ196" s="551"/>
      <c r="AK196" s="551"/>
      <c r="AL196" s="551"/>
      <c r="AM196" s="552"/>
    </row>
    <row r="197" spans="1:40" s="2" customFormat="1" ht="15">
      <c r="A197" s="304"/>
      <c r="B197" s="307" t="s">
        <v>16</v>
      </c>
      <c r="C197" s="548" t="s">
        <v>132</v>
      </c>
      <c r="D197" s="548"/>
      <c r="E197" s="548"/>
      <c r="F197" s="548"/>
      <c r="G197" s="548"/>
      <c r="H197" s="548"/>
      <c r="I197" s="548"/>
      <c r="J197" s="548"/>
      <c r="K197" s="548"/>
      <c r="L197" s="548"/>
      <c r="M197" s="548"/>
      <c r="N197" s="548"/>
      <c r="O197" s="548"/>
      <c r="P197" s="548"/>
      <c r="Q197" s="548"/>
      <c r="R197" s="548"/>
      <c r="S197" s="548"/>
      <c r="T197" s="548"/>
      <c r="U197" s="548"/>
      <c r="V197" s="548"/>
      <c r="W197" s="548"/>
      <c r="X197" s="548"/>
      <c r="Y197" s="548"/>
      <c r="Z197" s="302"/>
      <c r="AA197" s="303"/>
      <c r="AB197" s="86" t="s">
        <v>47</v>
      </c>
      <c r="AC197" s="87" t="s">
        <v>185</v>
      </c>
      <c r="AD197" s="83"/>
      <c r="AE197" s="83"/>
      <c r="AF197" s="83"/>
      <c r="AG197" s="83"/>
      <c r="AH197" s="83"/>
      <c r="AI197" s="83"/>
      <c r="AJ197" s="83"/>
      <c r="AK197" s="83"/>
      <c r="AL197" s="83"/>
      <c r="AM197" s="84"/>
    </row>
    <row r="198" spans="1:40" s="2" customFormat="1" ht="15">
      <c r="A198" s="304"/>
      <c r="B198" s="307" t="s">
        <v>17</v>
      </c>
      <c r="C198" s="546" t="s">
        <v>133</v>
      </c>
      <c r="D198" s="546"/>
      <c r="E198" s="546"/>
      <c r="F198" s="546"/>
      <c r="G198" s="546"/>
      <c r="H198" s="546"/>
      <c r="I198" s="546"/>
      <c r="J198" s="546"/>
      <c r="K198" s="546"/>
      <c r="L198" s="546"/>
      <c r="M198" s="546"/>
      <c r="N198" s="546"/>
      <c r="O198" s="546"/>
      <c r="P198" s="546"/>
      <c r="Q198" s="546"/>
      <c r="R198" s="546"/>
      <c r="S198" s="546"/>
      <c r="T198" s="296"/>
      <c r="U198" s="296"/>
      <c r="V198" s="296"/>
      <c r="W198" s="296"/>
      <c r="X198" s="296"/>
      <c r="Y198" s="296"/>
      <c r="Z198" s="296"/>
      <c r="AA198" s="297"/>
      <c r="AB198" s="86" t="s">
        <v>24</v>
      </c>
      <c r="AC198" s="87" t="s">
        <v>186</v>
      </c>
      <c r="AD198" s="83"/>
      <c r="AE198" s="83"/>
      <c r="AF198" s="83"/>
      <c r="AG198" s="80"/>
      <c r="AH198" s="80"/>
      <c r="AI198" s="80"/>
      <c r="AJ198" s="80"/>
      <c r="AK198" s="83"/>
      <c r="AL198" s="83"/>
      <c r="AM198" s="84"/>
    </row>
    <row r="199" spans="1:40" s="2" customFormat="1" ht="15.6" thickBot="1">
      <c r="A199" s="304"/>
      <c r="B199" s="307" t="s">
        <v>29</v>
      </c>
      <c r="C199" s="548" t="s">
        <v>177</v>
      </c>
      <c r="D199" s="548"/>
      <c r="E199" s="548"/>
      <c r="F199" s="548"/>
      <c r="G199" s="548"/>
      <c r="H199" s="548"/>
      <c r="I199" s="548"/>
      <c r="J199" s="548"/>
      <c r="K199" s="548"/>
      <c r="L199" s="548"/>
      <c r="M199" s="548"/>
      <c r="N199" s="548"/>
      <c r="O199" s="548"/>
      <c r="P199" s="548"/>
      <c r="Q199" s="548"/>
      <c r="R199" s="548"/>
      <c r="S199" s="548"/>
      <c r="T199" s="548"/>
      <c r="U199" s="548"/>
      <c r="V199" s="548"/>
      <c r="W199" s="548"/>
      <c r="X199" s="548"/>
      <c r="Y199" s="548"/>
      <c r="Z199" s="295"/>
      <c r="AA199" s="303"/>
      <c r="AB199" s="86" t="s">
        <v>54</v>
      </c>
      <c r="AC199" s="87" t="s">
        <v>187</v>
      </c>
      <c r="AD199" s="83"/>
      <c r="AE199" s="83"/>
      <c r="AF199" s="83"/>
      <c r="AG199" s="83"/>
      <c r="AH199" s="83"/>
      <c r="AI199" s="83"/>
      <c r="AJ199" s="83"/>
      <c r="AK199" s="83"/>
      <c r="AL199" s="83"/>
      <c r="AM199" s="84"/>
    </row>
    <row r="200" spans="1:40" s="2" customFormat="1" ht="15.6" thickBot="1">
      <c r="A200" s="304"/>
      <c r="B200" s="307" t="s">
        <v>30</v>
      </c>
      <c r="C200" s="559" t="s">
        <v>134</v>
      </c>
      <c r="D200" s="559"/>
      <c r="E200" s="559"/>
      <c r="F200" s="559"/>
      <c r="G200" s="559"/>
      <c r="H200" s="559"/>
      <c r="I200" s="559"/>
      <c r="J200" s="559"/>
      <c r="K200" s="559"/>
      <c r="L200" s="559"/>
      <c r="M200" s="559"/>
      <c r="N200" s="559"/>
      <c r="O200" s="559"/>
      <c r="P200" s="559"/>
      <c r="Q200" s="559"/>
      <c r="R200" s="559"/>
      <c r="S200" s="559"/>
      <c r="T200" s="559"/>
      <c r="U200" s="559"/>
      <c r="V200" s="559"/>
      <c r="W200" s="559"/>
      <c r="X200" s="559"/>
      <c r="Y200" s="559"/>
      <c r="Z200" s="559"/>
      <c r="AA200" s="303"/>
      <c r="AB200" s="92"/>
      <c r="AC200" s="2" t="s">
        <v>26</v>
      </c>
      <c r="AE200" s="83"/>
      <c r="AF200" s="83"/>
      <c r="AG200" s="83"/>
      <c r="AH200" s="83"/>
      <c r="AI200" s="83"/>
      <c r="AJ200" s="83"/>
      <c r="AK200" s="83"/>
      <c r="AL200" s="83"/>
      <c r="AM200" s="84"/>
    </row>
    <row r="201" spans="1:40" s="2" customFormat="1" ht="15.6" thickBot="1">
      <c r="A201" s="304"/>
      <c r="B201" s="307" t="s">
        <v>31</v>
      </c>
      <c r="C201" s="546" t="s">
        <v>135</v>
      </c>
      <c r="D201" s="546"/>
      <c r="E201" s="546"/>
      <c r="F201" s="546"/>
      <c r="G201" s="546"/>
      <c r="H201" s="546"/>
      <c r="I201" s="546"/>
      <c r="J201" s="546"/>
      <c r="K201" s="546"/>
      <c r="L201" s="546"/>
      <c r="M201" s="546"/>
      <c r="N201" s="546"/>
      <c r="O201" s="546"/>
      <c r="P201" s="546"/>
      <c r="Q201" s="546"/>
      <c r="R201" s="546"/>
      <c r="S201" s="546"/>
      <c r="T201" s="546"/>
      <c r="U201" s="546"/>
      <c r="V201" s="546"/>
      <c r="W201" s="546"/>
      <c r="X201" s="546"/>
      <c r="Y201" s="546"/>
      <c r="Z201" s="546"/>
      <c r="AA201" s="301"/>
      <c r="AB201" s="156"/>
      <c r="AC201" s="549" t="s">
        <v>104</v>
      </c>
      <c r="AD201" s="398"/>
      <c r="AE201" s="398"/>
      <c r="AF201" s="398"/>
      <c r="AG201" s="398"/>
      <c r="AH201" s="398"/>
      <c r="AI201" s="398"/>
      <c r="AJ201" s="398"/>
      <c r="AK201" s="398"/>
      <c r="AL201" s="398"/>
      <c r="AM201" s="398"/>
      <c r="AN201" s="398"/>
    </row>
    <row r="202" spans="1:40" s="2" customFormat="1" ht="15">
      <c r="A202" s="304"/>
      <c r="B202" s="307"/>
      <c r="C202" s="548" t="s">
        <v>180</v>
      </c>
      <c r="D202" s="548"/>
      <c r="E202" s="548"/>
      <c r="F202" s="548"/>
      <c r="G202" s="548"/>
      <c r="H202" s="548"/>
      <c r="I202" s="548"/>
      <c r="J202" s="548"/>
      <c r="K202" s="548"/>
      <c r="L202" s="548"/>
      <c r="M202" s="548"/>
      <c r="N202" s="548"/>
      <c r="O202" s="548"/>
      <c r="P202" s="548"/>
      <c r="Q202" s="548"/>
      <c r="R202" s="548"/>
      <c r="S202" s="548"/>
      <c r="T202" s="548"/>
      <c r="U202" s="548"/>
      <c r="V202" s="548"/>
      <c r="W202" s="548"/>
      <c r="X202" s="548"/>
      <c r="Y202" s="548"/>
      <c r="Z202" s="548"/>
      <c r="AA202" s="583"/>
      <c r="AB202" s="86"/>
      <c r="AE202" s="80"/>
      <c r="AF202" s="80"/>
      <c r="AG202" s="80"/>
      <c r="AH202" s="80"/>
      <c r="AI202" s="80"/>
      <c r="AJ202" s="80"/>
      <c r="AK202" s="80"/>
      <c r="AL202" s="80"/>
      <c r="AM202" s="84"/>
    </row>
    <row r="203" spans="1:40" s="2" customFormat="1" ht="15">
      <c r="A203" s="304"/>
      <c r="B203" s="307" t="s">
        <v>32</v>
      </c>
      <c r="C203" s="548" t="s">
        <v>136</v>
      </c>
      <c r="D203" s="548"/>
      <c r="E203" s="548"/>
      <c r="F203" s="548"/>
      <c r="G203" s="548"/>
      <c r="H203" s="548"/>
      <c r="I203" s="548"/>
      <c r="J203" s="548"/>
      <c r="K203" s="548"/>
      <c r="L203" s="548"/>
      <c r="M203" s="548"/>
      <c r="N203" s="548"/>
      <c r="O203" s="548"/>
      <c r="P203" s="548"/>
      <c r="Q203" s="548"/>
      <c r="R203" s="548"/>
      <c r="S203" s="548"/>
      <c r="T203" s="548"/>
      <c r="U203" s="548"/>
      <c r="V203" s="548"/>
      <c r="W203" s="548"/>
      <c r="X203" s="548"/>
      <c r="Y203" s="548"/>
      <c r="Z203" s="548"/>
      <c r="AA203" s="583"/>
      <c r="AB203" s="86"/>
      <c r="AE203" s="80"/>
      <c r="AF203" s="80"/>
      <c r="AG203" s="80"/>
      <c r="AH203" s="80"/>
      <c r="AI203" s="80"/>
      <c r="AJ203" s="80"/>
      <c r="AK203" s="80"/>
      <c r="AL203" s="80"/>
      <c r="AM203" s="84"/>
    </row>
    <row r="204" spans="1:40" s="2" customFormat="1" ht="15">
      <c r="A204" s="304"/>
      <c r="B204" s="307"/>
      <c r="C204" s="546" t="s">
        <v>181</v>
      </c>
      <c r="D204" s="546"/>
      <c r="E204" s="546"/>
      <c r="F204" s="546"/>
      <c r="G204" s="546"/>
      <c r="H204" s="546"/>
      <c r="I204" s="546"/>
      <c r="J204" s="546"/>
      <c r="K204" s="546"/>
      <c r="L204" s="546"/>
      <c r="M204" s="546"/>
      <c r="N204" s="546"/>
      <c r="O204" s="546"/>
      <c r="P204" s="546"/>
      <c r="Q204" s="546"/>
      <c r="R204" s="546"/>
      <c r="S204" s="546"/>
      <c r="T204" s="546"/>
      <c r="U204" s="546"/>
      <c r="V204" s="546"/>
      <c r="W204" s="546"/>
      <c r="X204" s="546"/>
      <c r="Y204" s="546"/>
      <c r="Z204" s="546"/>
      <c r="AA204" s="547"/>
      <c r="AB204" s="86"/>
      <c r="AE204" s="80"/>
      <c r="AF204" s="80"/>
      <c r="AG204" s="80"/>
      <c r="AH204" s="80"/>
      <c r="AI204" s="80"/>
      <c r="AJ204" s="80"/>
      <c r="AK204" s="80"/>
      <c r="AL204" s="80"/>
      <c r="AM204" s="84"/>
    </row>
    <row r="205" spans="1:40" s="2" customFormat="1" ht="15">
      <c r="A205" s="304"/>
      <c r="B205" s="307" t="s">
        <v>33</v>
      </c>
      <c r="C205" s="546" t="s">
        <v>193</v>
      </c>
      <c r="D205" s="546"/>
      <c r="E205" s="546"/>
      <c r="F205" s="546"/>
      <c r="G205" s="546"/>
      <c r="H205" s="546"/>
      <c r="I205" s="546"/>
      <c r="J205" s="546"/>
      <c r="K205" s="546"/>
      <c r="L205" s="546"/>
      <c r="M205" s="546"/>
      <c r="N205" s="546"/>
      <c r="O205" s="546"/>
      <c r="P205" s="546"/>
      <c r="Q205" s="546"/>
      <c r="R205" s="546"/>
      <c r="S205" s="546"/>
      <c r="T205" s="546"/>
      <c r="U205" s="546"/>
      <c r="V205" s="546"/>
      <c r="W205" s="546"/>
      <c r="X205" s="546"/>
      <c r="Y205" s="546"/>
      <c r="Z205" s="546"/>
      <c r="AA205" s="547"/>
      <c r="AB205" s="86"/>
      <c r="AE205" s="80"/>
      <c r="AF205" s="80"/>
      <c r="AG205" s="80"/>
      <c r="AH205" s="80"/>
      <c r="AI205" s="80"/>
      <c r="AJ205" s="80"/>
      <c r="AK205" s="80"/>
      <c r="AL205" s="80"/>
      <c r="AM205" s="84"/>
    </row>
    <row r="206" spans="1:40" s="2" customFormat="1" ht="15">
      <c r="A206" s="304"/>
      <c r="B206" s="307"/>
      <c r="C206" s="559"/>
      <c r="D206" s="559"/>
      <c r="E206" s="559"/>
      <c r="F206" s="559"/>
      <c r="G206" s="559"/>
      <c r="H206" s="559"/>
      <c r="I206" s="559"/>
      <c r="J206" s="559"/>
      <c r="K206" s="559"/>
      <c r="L206" s="559"/>
      <c r="M206" s="559"/>
      <c r="N206" s="559"/>
      <c r="O206" s="559"/>
      <c r="P206" s="559"/>
      <c r="Q206" s="559"/>
      <c r="R206" s="559"/>
      <c r="S206" s="559"/>
      <c r="T206" s="559"/>
      <c r="U206" s="559"/>
      <c r="V206" s="559"/>
      <c r="W206" s="559"/>
      <c r="X206" s="295"/>
      <c r="Y206" s="295"/>
      <c r="Z206" s="295"/>
      <c r="AA206" s="305"/>
      <c r="AB206" s="168"/>
      <c r="AC206" s="80"/>
      <c r="AD206" s="88"/>
      <c r="AF206" s="80"/>
      <c r="AM206" s="84"/>
    </row>
    <row r="207" spans="1:40" s="2" customFormat="1" ht="14.4" thickBot="1">
      <c r="A207" s="169"/>
      <c r="B207" s="170"/>
      <c r="C207" s="170"/>
      <c r="D207" s="170"/>
      <c r="E207" s="171"/>
      <c r="F207" s="171"/>
      <c r="G207" s="171"/>
      <c r="H207" s="171"/>
      <c r="I207" s="171"/>
      <c r="J207" s="171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2"/>
      <c r="V207" s="172"/>
      <c r="W207" s="172"/>
      <c r="X207" s="172"/>
      <c r="Y207" s="172"/>
      <c r="Z207" s="172"/>
      <c r="AA207" s="172"/>
      <c r="AB207" s="597" t="s">
        <v>36</v>
      </c>
      <c r="AC207" s="598"/>
      <c r="AD207" s="598"/>
      <c r="AE207" s="598"/>
      <c r="AF207" s="598"/>
      <c r="AG207" s="598"/>
      <c r="AH207" s="598"/>
      <c r="AI207" s="598"/>
      <c r="AJ207" s="598"/>
      <c r="AK207" s="598"/>
      <c r="AL207" s="598"/>
      <c r="AM207" s="599"/>
    </row>
  </sheetData>
  <mergeCells count="594">
    <mergeCell ref="C205:AA205"/>
    <mergeCell ref="C202:AA202"/>
    <mergeCell ref="C203:AA203"/>
    <mergeCell ref="C204:AA204"/>
    <mergeCell ref="C206:W206"/>
    <mergeCell ref="C152:AA152"/>
    <mergeCell ref="C154:W154"/>
    <mergeCell ref="C194:N194"/>
    <mergeCell ref="C196:Y196"/>
    <mergeCell ref="C197:Y197"/>
    <mergeCell ref="C198:S198"/>
    <mergeCell ref="C200:Z200"/>
    <mergeCell ref="C201:Z201"/>
    <mergeCell ref="U185:U186"/>
    <mergeCell ref="X184:AA184"/>
    <mergeCell ref="B171:C171"/>
    <mergeCell ref="B172:C172"/>
    <mergeCell ref="B173:C173"/>
    <mergeCell ref="B174:C174"/>
    <mergeCell ref="B175:C175"/>
    <mergeCell ref="B176:C176"/>
    <mergeCell ref="B177:C177"/>
    <mergeCell ref="B180:C180"/>
    <mergeCell ref="X191:AA191"/>
    <mergeCell ref="C142:N142"/>
    <mergeCell ref="C144:Y144"/>
    <mergeCell ref="C145:Y145"/>
    <mergeCell ref="C146:S146"/>
    <mergeCell ref="C148:Z148"/>
    <mergeCell ref="C149:Z149"/>
    <mergeCell ref="C150:AA150"/>
    <mergeCell ref="C151:AA151"/>
    <mergeCell ref="C147:Y147"/>
    <mergeCell ref="B14:F14"/>
    <mergeCell ref="B15:F15"/>
    <mergeCell ref="B16:F16"/>
    <mergeCell ref="B17:F17"/>
    <mergeCell ref="B18:F18"/>
    <mergeCell ref="B19:F19"/>
    <mergeCell ref="P29:AA29"/>
    <mergeCell ref="A184:C191"/>
    <mergeCell ref="K184:K186"/>
    <mergeCell ref="D189:F191"/>
    <mergeCell ref="G191:K191"/>
    <mergeCell ref="L189:O189"/>
    <mergeCell ref="G190:K190"/>
    <mergeCell ref="L190:O190"/>
    <mergeCell ref="G184:G186"/>
    <mergeCell ref="H184:H186"/>
    <mergeCell ref="I184:I186"/>
    <mergeCell ref="J184:J186"/>
    <mergeCell ref="L184:O184"/>
    <mergeCell ref="P184:S184"/>
    <mergeCell ref="T184:W184"/>
    <mergeCell ref="R185:R186"/>
    <mergeCell ref="S185:S186"/>
    <mergeCell ref="T185:T186"/>
    <mergeCell ref="AB191:AE191"/>
    <mergeCell ref="P189:S189"/>
    <mergeCell ref="T189:W189"/>
    <mergeCell ref="X189:AA189"/>
    <mergeCell ref="AB189:AE189"/>
    <mergeCell ref="P190:S190"/>
    <mergeCell ref="T190:W190"/>
    <mergeCell ref="X190:AA190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8:O188"/>
    <mergeCell ref="AH185:AH186"/>
    <mergeCell ref="AI185:AI186"/>
    <mergeCell ref="AJ185:AJ186"/>
    <mergeCell ref="AK185:AK186"/>
    <mergeCell ref="AB207:AM207"/>
    <mergeCell ref="AB190:AE190"/>
    <mergeCell ref="G189:K189"/>
    <mergeCell ref="L191:O191"/>
    <mergeCell ref="AL185:AL186"/>
    <mergeCell ref="AM185:AM186"/>
    <mergeCell ref="P188:S188"/>
    <mergeCell ref="T188:W188"/>
    <mergeCell ref="X188:AA188"/>
    <mergeCell ref="AB188:AE188"/>
    <mergeCell ref="AF188:AI188"/>
    <mergeCell ref="AJ188:AM188"/>
    <mergeCell ref="AF189:AI189"/>
    <mergeCell ref="AJ189:AM189"/>
    <mergeCell ref="AF190:AI190"/>
    <mergeCell ref="AJ190:AM190"/>
    <mergeCell ref="AF191:AI191"/>
    <mergeCell ref="AJ191:AM191"/>
    <mergeCell ref="P191:S191"/>
    <mergeCell ref="T191:W191"/>
    <mergeCell ref="Y185:Y186"/>
    <mergeCell ref="Z185:Z186"/>
    <mergeCell ref="AA185:AA186"/>
    <mergeCell ref="AB185:AB186"/>
    <mergeCell ref="AC185:AC186"/>
    <mergeCell ref="AD185:AD186"/>
    <mergeCell ref="AE185:AE186"/>
    <mergeCell ref="AF185:AF186"/>
    <mergeCell ref="AG185:AG186"/>
    <mergeCell ref="L185:L186"/>
    <mergeCell ref="M185:M186"/>
    <mergeCell ref="N185:N186"/>
    <mergeCell ref="O185:O186"/>
    <mergeCell ref="P185:P186"/>
    <mergeCell ref="Q185:Q186"/>
    <mergeCell ref="V185:V186"/>
    <mergeCell ref="W185:W186"/>
    <mergeCell ref="X185:X186"/>
    <mergeCell ref="AB184:AE184"/>
    <mergeCell ref="B181:C181"/>
    <mergeCell ref="AJ181:AM181"/>
    <mergeCell ref="B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3:O183"/>
    <mergeCell ref="P183:S183"/>
    <mergeCell ref="T183:W183"/>
    <mergeCell ref="X183:AA183"/>
    <mergeCell ref="AB183:AE183"/>
    <mergeCell ref="AF183:AI183"/>
    <mergeCell ref="AJ183:AM183"/>
    <mergeCell ref="AF184:AI184"/>
    <mergeCell ref="AJ184:AM184"/>
    <mergeCell ref="D184:D186"/>
    <mergeCell ref="E184:E186"/>
    <mergeCell ref="F184:F186"/>
    <mergeCell ref="B178:C178"/>
    <mergeCell ref="B179:C179"/>
    <mergeCell ref="AJ168:AJ169"/>
    <mergeCell ref="AK168:AK169"/>
    <mergeCell ref="AL168:AL169"/>
    <mergeCell ref="AM168:AM169"/>
    <mergeCell ref="B170:C170"/>
    <mergeCell ref="D170:E170"/>
    <mergeCell ref="H170:K170"/>
    <mergeCell ref="L170:AM170"/>
    <mergeCell ref="AD168:AD169"/>
    <mergeCell ref="AE168:AE169"/>
    <mergeCell ref="I167:I169"/>
    <mergeCell ref="J167:J169"/>
    <mergeCell ref="K167:K169"/>
    <mergeCell ref="L167:AM167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AF168:AF169"/>
    <mergeCell ref="AG168:AG169"/>
    <mergeCell ref="AH168:AH169"/>
    <mergeCell ref="AI168:AI169"/>
    <mergeCell ref="X168:X169"/>
    <mergeCell ref="Y168:Y169"/>
    <mergeCell ref="Z168:Z169"/>
    <mergeCell ref="AA168:AA169"/>
    <mergeCell ref="AB168:AB169"/>
    <mergeCell ref="AC168:AC169"/>
    <mergeCell ref="A161:C161"/>
    <mergeCell ref="AB161:AM161"/>
    <mergeCell ref="A162:C162"/>
    <mergeCell ref="AB162:AM162"/>
    <mergeCell ref="A163:C163"/>
    <mergeCell ref="AB163:AM163"/>
    <mergeCell ref="A165:A169"/>
    <mergeCell ref="B165:C169"/>
    <mergeCell ref="D165:F166"/>
    <mergeCell ref="G165:K165"/>
    <mergeCell ref="L165:AM165"/>
    <mergeCell ref="G166:G169"/>
    <mergeCell ref="H166:K166"/>
    <mergeCell ref="L166:O166"/>
    <mergeCell ref="P166:S166"/>
    <mergeCell ref="T166:W166"/>
    <mergeCell ref="X166:AA166"/>
    <mergeCell ref="AB166:AE166"/>
    <mergeCell ref="AF166:AI166"/>
    <mergeCell ref="AJ166:AM166"/>
    <mergeCell ref="D167:D169"/>
    <mergeCell ref="E167:E169"/>
    <mergeCell ref="F167:F169"/>
    <mergeCell ref="H167:H169"/>
    <mergeCell ref="A159:C159"/>
    <mergeCell ref="AB159:AM159"/>
    <mergeCell ref="A160:C160"/>
    <mergeCell ref="AB160:AM160"/>
    <mergeCell ref="AB155:AM155"/>
    <mergeCell ref="A156:C156"/>
    <mergeCell ref="D156:AA157"/>
    <mergeCell ref="AB156:AM156"/>
    <mergeCell ref="A157:C157"/>
    <mergeCell ref="AB157:AM157"/>
    <mergeCell ref="A158:C158"/>
    <mergeCell ref="AF137:AI137"/>
    <mergeCell ref="AJ137:AM137"/>
    <mergeCell ref="AF138:AI138"/>
    <mergeCell ref="AJ138:AM138"/>
    <mergeCell ref="AF139:AI139"/>
    <mergeCell ref="AJ139:AM139"/>
    <mergeCell ref="P139:S139"/>
    <mergeCell ref="T139:W139"/>
    <mergeCell ref="X139:AA139"/>
    <mergeCell ref="AB139:AE139"/>
    <mergeCell ref="D137:F139"/>
    <mergeCell ref="G137:K137"/>
    <mergeCell ref="L137:O137"/>
    <mergeCell ref="P137:S137"/>
    <mergeCell ref="T137:W137"/>
    <mergeCell ref="X137:AA137"/>
    <mergeCell ref="AB137:AE137"/>
    <mergeCell ref="G138:K138"/>
    <mergeCell ref="L138:O138"/>
    <mergeCell ref="P138:S138"/>
    <mergeCell ref="T138:W138"/>
    <mergeCell ref="X138:AA138"/>
    <mergeCell ref="AB138:AE138"/>
    <mergeCell ref="G139:K139"/>
    <mergeCell ref="L139:O139"/>
    <mergeCell ref="AI133:AI134"/>
    <mergeCell ref="AJ133:AJ134"/>
    <mergeCell ref="AK133:AK134"/>
    <mergeCell ref="AL133:AL134"/>
    <mergeCell ref="AM133:AM134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6:O136"/>
    <mergeCell ref="P136:S136"/>
    <mergeCell ref="T136:W136"/>
    <mergeCell ref="X136:AA136"/>
    <mergeCell ref="AB136:AE136"/>
    <mergeCell ref="AF136:AI136"/>
    <mergeCell ref="AJ136:AM136"/>
    <mergeCell ref="V133:V134"/>
    <mergeCell ref="W133:W134"/>
    <mergeCell ref="Z133:Z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M133:M134"/>
    <mergeCell ref="N133:N134"/>
    <mergeCell ref="O133:O134"/>
    <mergeCell ref="P133:P134"/>
    <mergeCell ref="Q133:Q134"/>
    <mergeCell ref="R133:R134"/>
    <mergeCell ref="S133:S134"/>
    <mergeCell ref="X133:X134"/>
    <mergeCell ref="Y133:Y134"/>
    <mergeCell ref="T131:W131"/>
    <mergeCell ref="X131:AA131"/>
    <mergeCell ref="AB131:AE131"/>
    <mergeCell ref="AF131:AI131"/>
    <mergeCell ref="AJ131:AM131"/>
    <mergeCell ref="A132:C139"/>
    <mergeCell ref="D132:D134"/>
    <mergeCell ref="E132:E134"/>
    <mergeCell ref="F132:F134"/>
    <mergeCell ref="G132:G134"/>
    <mergeCell ref="H132:H134"/>
    <mergeCell ref="I132:I134"/>
    <mergeCell ref="J132:J134"/>
    <mergeCell ref="K132:K134"/>
    <mergeCell ref="L132:O132"/>
    <mergeCell ref="P132:S132"/>
    <mergeCell ref="T132:W132"/>
    <mergeCell ref="X132:AA132"/>
    <mergeCell ref="AB132:AE132"/>
    <mergeCell ref="T133:T134"/>
    <mergeCell ref="U133:U134"/>
    <mergeCell ref="AF132:AI132"/>
    <mergeCell ref="AJ132:AM132"/>
    <mergeCell ref="L133:L134"/>
    <mergeCell ref="M114:M115"/>
    <mergeCell ref="N114:N115"/>
    <mergeCell ref="O114:O115"/>
    <mergeCell ref="P114:P115"/>
    <mergeCell ref="Q114:Q115"/>
    <mergeCell ref="R114:R115"/>
    <mergeCell ref="S114:S115"/>
    <mergeCell ref="B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1:O131"/>
    <mergeCell ref="P131:S131"/>
    <mergeCell ref="D113:D115"/>
    <mergeCell ref="E113:E115"/>
    <mergeCell ref="B122:C122"/>
    <mergeCell ref="B118:C118"/>
    <mergeCell ref="B116:C116"/>
    <mergeCell ref="D116:E116"/>
    <mergeCell ref="AB112:AE112"/>
    <mergeCell ref="AF112:AI112"/>
    <mergeCell ref="AJ112:AM112"/>
    <mergeCell ref="AF114:AF115"/>
    <mergeCell ref="Z114:Z115"/>
    <mergeCell ref="AA114:AA115"/>
    <mergeCell ref="AB114:AB115"/>
    <mergeCell ref="AC114:AC115"/>
    <mergeCell ref="AJ114:AJ115"/>
    <mergeCell ref="AK114:AK115"/>
    <mergeCell ref="AL114:AL115"/>
    <mergeCell ref="AM114:AM115"/>
    <mergeCell ref="AD114:AD115"/>
    <mergeCell ref="AE114:AE115"/>
    <mergeCell ref="AG114:AG115"/>
    <mergeCell ref="AH114:AH115"/>
    <mergeCell ref="AI114:AI115"/>
    <mergeCell ref="D83:F85"/>
    <mergeCell ref="G83:K83"/>
    <mergeCell ref="L83:O83"/>
    <mergeCell ref="P83:S83"/>
    <mergeCell ref="T83:W83"/>
    <mergeCell ref="X83:AA83"/>
    <mergeCell ref="AB83:AE83"/>
    <mergeCell ref="AF83:AI83"/>
    <mergeCell ref="AJ83:AM83"/>
    <mergeCell ref="G84:K84"/>
    <mergeCell ref="L84:O84"/>
    <mergeCell ref="P84:S84"/>
    <mergeCell ref="T84:W84"/>
    <mergeCell ref="X84:AA84"/>
    <mergeCell ref="AB84:AE84"/>
    <mergeCell ref="AF84:AI84"/>
    <mergeCell ref="AJ84:AM84"/>
    <mergeCell ref="G85:K85"/>
    <mergeCell ref="L85:O85"/>
    <mergeCell ref="P85:S85"/>
    <mergeCell ref="T85:W85"/>
    <mergeCell ref="X85:AA85"/>
    <mergeCell ref="AB85:AE85"/>
    <mergeCell ref="AF85:AI85"/>
    <mergeCell ref="AJ85:AM85"/>
    <mergeCell ref="AI79:AI80"/>
    <mergeCell ref="AJ79:AJ80"/>
    <mergeCell ref="AK79:AK80"/>
    <mergeCell ref="AL79:AL80"/>
    <mergeCell ref="AM79:AM80"/>
    <mergeCell ref="D81:D82"/>
    <mergeCell ref="E81:E82"/>
    <mergeCell ref="F81:F82"/>
    <mergeCell ref="G81:G82"/>
    <mergeCell ref="H81:H82"/>
    <mergeCell ref="I81:I82"/>
    <mergeCell ref="J81:J82"/>
    <mergeCell ref="K81:K82"/>
    <mergeCell ref="L82:O82"/>
    <mergeCell ref="P82:S82"/>
    <mergeCell ref="T82:W82"/>
    <mergeCell ref="X82:AA82"/>
    <mergeCell ref="AB82:AE82"/>
    <mergeCell ref="AF82:AI82"/>
    <mergeCell ref="AJ82:AM82"/>
    <mergeCell ref="Z79:Z80"/>
    <mergeCell ref="AA79:AA80"/>
    <mergeCell ref="AB79:AB80"/>
    <mergeCell ref="AC79:AC80"/>
    <mergeCell ref="AF79:AF80"/>
    <mergeCell ref="AG79:AG80"/>
    <mergeCell ref="AH79:AH80"/>
    <mergeCell ref="M79:M80"/>
    <mergeCell ref="N79:N80"/>
    <mergeCell ref="O79:O80"/>
    <mergeCell ref="P79:P80"/>
    <mergeCell ref="Q79:Q80"/>
    <mergeCell ref="R79:R80"/>
    <mergeCell ref="W79:W80"/>
    <mergeCell ref="X79:X80"/>
    <mergeCell ref="Y79:Y80"/>
    <mergeCell ref="AJ77:AM77"/>
    <mergeCell ref="A78:C85"/>
    <mergeCell ref="D78:D80"/>
    <mergeCell ref="E78:E80"/>
    <mergeCell ref="F78:F80"/>
    <mergeCell ref="G78:G80"/>
    <mergeCell ref="H78:H80"/>
    <mergeCell ref="I78:I80"/>
    <mergeCell ref="J78:J80"/>
    <mergeCell ref="K78:K80"/>
    <mergeCell ref="L78:O78"/>
    <mergeCell ref="P78:S78"/>
    <mergeCell ref="T78:W78"/>
    <mergeCell ref="X78:AA78"/>
    <mergeCell ref="S79:S80"/>
    <mergeCell ref="T79:T80"/>
    <mergeCell ref="U79:U80"/>
    <mergeCell ref="V79:V80"/>
    <mergeCell ref="AB78:AE78"/>
    <mergeCell ref="AF78:AI78"/>
    <mergeCell ref="AJ78:AM78"/>
    <mergeCell ref="L79:L80"/>
    <mergeCell ref="AD79:AD80"/>
    <mergeCell ref="AE79:AE80"/>
    <mergeCell ref="H76:H77"/>
    <mergeCell ref="I76:I77"/>
    <mergeCell ref="J76:J77"/>
    <mergeCell ref="K76:K77"/>
    <mergeCell ref="L77:O77"/>
    <mergeCell ref="P77:S77"/>
    <mergeCell ref="T77:W77"/>
    <mergeCell ref="AB77:AE77"/>
    <mergeCell ref="AF77:AI77"/>
    <mergeCell ref="B68:C68"/>
    <mergeCell ref="B69:C69"/>
    <mergeCell ref="B70:C70"/>
    <mergeCell ref="B71:C71"/>
    <mergeCell ref="B76:C77"/>
    <mergeCell ref="D76:D77"/>
    <mergeCell ref="E76:E77"/>
    <mergeCell ref="F76:F77"/>
    <mergeCell ref="G76:G77"/>
    <mergeCell ref="B74:C74"/>
    <mergeCell ref="B75:C75"/>
    <mergeCell ref="B72:C72"/>
    <mergeCell ref="B73:C73"/>
    <mergeCell ref="B67:C67"/>
    <mergeCell ref="D67:E67"/>
    <mergeCell ref="H67:K67"/>
    <mergeCell ref="L67:AM67"/>
    <mergeCell ref="AD65:AD66"/>
    <mergeCell ref="AE65:AE66"/>
    <mergeCell ref="I64:I66"/>
    <mergeCell ref="J64:J66"/>
    <mergeCell ref="K64:K66"/>
    <mergeCell ref="L64:AM64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D64:D66"/>
    <mergeCell ref="E64:E66"/>
    <mergeCell ref="F64:F66"/>
    <mergeCell ref="H64:H66"/>
    <mergeCell ref="AJ65:AJ66"/>
    <mergeCell ref="AK65:AK66"/>
    <mergeCell ref="AL65:AL66"/>
    <mergeCell ref="A53:C53"/>
    <mergeCell ref="D53:AA54"/>
    <mergeCell ref="AB53:AM53"/>
    <mergeCell ref="A54:C54"/>
    <mergeCell ref="AB54:AM54"/>
    <mergeCell ref="A56:C56"/>
    <mergeCell ref="AB56:AM56"/>
    <mergeCell ref="A57:C57"/>
    <mergeCell ref="AB57:AM57"/>
    <mergeCell ref="AM65:AM66"/>
    <mergeCell ref="V65:V66"/>
    <mergeCell ref="W65:W66"/>
    <mergeCell ref="AF65:AF66"/>
    <mergeCell ref="AG65:AG66"/>
    <mergeCell ref="AH65:AH66"/>
    <mergeCell ref="X65:X66"/>
    <mergeCell ref="Y65:Y66"/>
    <mergeCell ref="Z65:Z66"/>
    <mergeCell ref="AA65:AA66"/>
    <mergeCell ref="AB65:AB66"/>
    <mergeCell ref="AC65:AC66"/>
    <mergeCell ref="C88:N88"/>
    <mergeCell ref="C96:AA96"/>
    <mergeCell ref="C97:AA97"/>
    <mergeCell ref="A58:C58"/>
    <mergeCell ref="AB58:AM58"/>
    <mergeCell ref="A59:C59"/>
    <mergeCell ref="AB59:AM59"/>
    <mergeCell ref="A60:C60"/>
    <mergeCell ref="AB60:AM60"/>
    <mergeCell ref="A62:A66"/>
    <mergeCell ref="B62:C66"/>
    <mergeCell ref="D62:F63"/>
    <mergeCell ref="G62:K62"/>
    <mergeCell ref="L62:AM62"/>
    <mergeCell ref="G63:G66"/>
    <mergeCell ref="H63:K63"/>
    <mergeCell ref="L63:O63"/>
    <mergeCell ref="P63:S63"/>
    <mergeCell ref="T63:W63"/>
    <mergeCell ref="X63:AA63"/>
    <mergeCell ref="AB63:AE63"/>
    <mergeCell ref="AF63:AI63"/>
    <mergeCell ref="AJ63:AM63"/>
    <mergeCell ref="AI65:AI66"/>
    <mergeCell ref="C90:Y90"/>
    <mergeCell ref="C98:AA98"/>
    <mergeCell ref="C95:Z95"/>
    <mergeCell ref="C92:S92"/>
    <mergeCell ref="C91:Y91"/>
    <mergeCell ref="T114:T115"/>
    <mergeCell ref="U114:U115"/>
    <mergeCell ref="V114:V115"/>
    <mergeCell ref="W114:W115"/>
    <mergeCell ref="A104:C104"/>
    <mergeCell ref="A102:C102"/>
    <mergeCell ref="D102:AA103"/>
    <mergeCell ref="A103:C103"/>
    <mergeCell ref="A105:C105"/>
    <mergeCell ref="X114:X115"/>
    <mergeCell ref="Y114:Y115"/>
    <mergeCell ref="A106:C106"/>
    <mergeCell ref="A107:C107"/>
    <mergeCell ref="A108:C108"/>
    <mergeCell ref="A109:C109"/>
    <mergeCell ref="A111:A115"/>
    <mergeCell ref="B111:C115"/>
    <mergeCell ref="D111:F112"/>
    <mergeCell ref="G111:K111"/>
    <mergeCell ref="F113:F115"/>
    <mergeCell ref="H113:H115"/>
    <mergeCell ref="I113:I115"/>
    <mergeCell ref="J113:J115"/>
    <mergeCell ref="K113:K115"/>
    <mergeCell ref="L113:AM113"/>
    <mergeCell ref="L114:L115"/>
    <mergeCell ref="C100:W100"/>
    <mergeCell ref="C94:Z94"/>
    <mergeCell ref="AB101:AM101"/>
    <mergeCell ref="AB102:AM102"/>
    <mergeCell ref="AB103:AM103"/>
    <mergeCell ref="AB105:AM105"/>
    <mergeCell ref="AB106:AM106"/>
    <mergeCell ref="AB107:AM107"/>
    <mergeCell ref="AB108:AM108"/>
    <mergeCell ref="AB109:AM109"/>
    <mergeCell ref="L111:AM111"/>
    <mergeCell ref="G112:G115"/>
    <mergeCell ref="H112:K112"/>
    <mergeCell ref="L112:O112"/>
    <mergeCell ref="P112:S112"/>
    <mergeCell ref="T112:W112"/>
    <mergeCell ref="X112:AA112"/>
    <mergeCell ref="A55:C55"/>
    <mergeCell ref="C153:AA153"/>
    <mergeCell ref="C93:Y93"/>
    <mergeCell ref="C99:AA99"/>
    <mergeCell ref="AC201:AN201"/>
    <mergeCell ref="AC149:AN149"/>
    <mergeCell ref="AC95:AN95"/>
    <mergeCell ref="AC90:AM90"/>
    <mergeCell ref="AC144:AM144"/>
    <mergeCell ref="AC196:AM196"/>
    <mergeCell ref="C199:Y199"/>
    <mergeCell ref="B121:C121"/>
    <mergeCell ref="B129:C129"/>
    <mergeCell ref="B127:C127"/>
    <mergeCell ref="B128:C128"/>
    <mergeCell ref="B123:C123"/>
    <mergeCell ref="B124:C124"/>
    <mergeCell ref="B125:C125"/>
    <mergeCell ref="B126:C126"/>
    <mergeCell ref="B117:C117"/>
    <mergeCell ref="B119:C119"/>
    <mergeCell ref="B120:C120"/>
    <mergeCell ref="H116:K116"/>
    <mergeCell ref="L116:AM116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horizontalDpi="4294967294" verticalDpi="4294967294" r:id="rId1"/>
  <rowBreaks count="3" manualBreakCount="3">
    <brk id="49" max="39" man="1"/>
    <brk id="101" max="16383" man="1"/>
    <brk id="155" max="16383" man="1"/>
  </rowBreaks>
  <ignoredErrors>
    <ignoredError sqref="J176:J178 X19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1"/>
  <dimension ref="A2:AM164"/>
  <sheetViews>
    <sheetView view="pageLayout" zoomScale="60" zoomScaleNormal="70" zoomScaleSheetLayoutView="80" zoomScalePageLayoutView="60" workbookViewId="0">
      <selection activeCell="D5" sqref="D5"/>
    </sheetView>
  </sheetViews>
  <sheetFormatPr defaultColWidth="9.109375" defaultRowHeight="18" customHeight="1"/>
  <cols>
    <col min="1" max="1" width="4.33203125" style="2" customWidth="1"/>
    <col min="2" max="2" width="57" style="2" customWidth="1"/>
    <col min="3" max="3" width="7" style="2" customWidth="1"/>
    <col min="4" max="6" width="6.6640625" style="2" customWidth="1"/>
    <col min="7" max="11" width="7.6640625" style="2" customWidth="1"/>
    <col min="12" max="27" width="5.6640625" style="2" customWidth="1"/>
    <col min="28" max="16384" width="9.109375" style="2"/>
  </cols>
  <sheetData>
    <row r="2" spans="1:27" ht="18" customHeight="1" thickBot="1"/>
    <row r="3" spans="1:27" ht="18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8.2" customHeight="1">
      <c r="A4" s="7"/>
      <c r="B4" s="8" t="s">
        <v>71</v>
      </c>
      <c r="AA4" s="9"/>
    </row>
    <row r="5" spans="1:27" ht="24" customHeight="1">
      <c r="A5" s="7"/>
      <c r="AA5" s="9"/>
    </row>
    <row r="6" spans="1:27" ht="43.95" customHeight="1">
      <c r="A6" s="7"/>
      <c r="B6" s="10" t="s">
        <v>0</v>
      </c>
      <c r="C6" s="10" t="s">
        <v>61</v>
      </c>
      <c r="D6" s="11"/>
      <c r="E6" s="10"/>
      <c r="F6" s="10"/>
      <c r="G6" s="10"/>
      <c r="H6" s="10"/>
      <c r="AA6" s="9"/>
    </row>
    <row r="7" spans="1:27" ht="18" customHeight="1">
      <c r="A7" s="7"/>
      <c r="B7" s="12" t="s">
        <v>77</v>
      </c>
      <c r="C7" s="13" t="s">
        <v>67</v>
      </c>
      <c r="E7" s="14"/>
      <c r="F7" s="14"/>
      <c r="G7" s="14"/>
      <c r="H7" s="14"/>
      <c r="I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AA7" s="9"/>
    </row>
    <row r="8" spans="1:27" ht="18" customHeight="1">
      <c r="A8" s="7"/>
      <c r="B8" s="12" t="s">
        <v>60</v>
      </c>
      <c r="C8" s="14" t="s">
        <v>64</v>
      </c>
      <c r="E8" s="14"/>
      <c r="F8" s="14"/>
      <c r="G8" s="14"/>
      <c r="H8" s="14"/>
      <c r="I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A8" s="9"/>
    </row>
    <row r="9" spans="1:27" ht="18" customHeight="1">
      <c r="A9" s="7"/>
      <c r="B9" s="12" t="s">
        <v>59</v>
      </c>
      <c r="C9" s="14" t="s">
        <v>68</v>
      </c>
      <c r="E9" s="14"/>
      <c r="F9" s="14"/>
      <c r="G9" s="14"/>
      <c r="H9" s="14"/>
      <c r="I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A9" s="9"/>
    </row>
    <row r="10" spans="1:27" ht="18" customHeight="1">
      <c r="A10" s="7"/>
      <c r="I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9"/>
    </row>
    <row r="11" spans="1:27" ht="18" customHeight="1" thickBot="1">
      <c r="A11" s="7"/>
      <c r="B11" s="15"/>
      <c r="C11" s="15"/>
      <c r="D11" s="15"/>
      <c r="E11" s="15"/>
      <c r="F11" s="15"/>
      <c r="G11" s="15"/>
      <c r="H11" s="15"/>
      <c r="I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AA11" s="9"/>
    </row>
    <row r="12" spans="1:27" ht="39" customHeight="1" thickBot="1">
      <c r="A12" s="7"/>
      <c r="B12" s="531" t="s">
        <v>73</v>
      </c>
      <c r="C12" s="532"/>
      <c r="D12" s="532"/>
      <c r="E12" s="532"/>
      <c r="F12" s="533"/>
      <c r="G12" s="16">
        <f>(G149)</f>
        <v>0</v>
      </c>
      <c r="H12" s="17" t="s">
        <v>72</v>
      </c>
      <c r="I12" s="1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AA12" s="9"/>
    </row>
    <row r="13" spans="1:27" ht="82.2" customHeight="1" thickBot="1">
      <c r="A13" s="7"/>
      <c r="B13" s="534" t="s">
        <v>105</v>
      </c>
      <c r="C13" s="535"/>
      <c r="D13" s="535"/>
      <c r="E13" s="535"/>
      <c r="F13" s="536"/>
      <c r="G13" s="16"/>
      <c r="H13" s="17" t="s">
        <v>39</v>
      </c>
      <c r="I13" s="1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9"/>
    </row>
    <row r="14" spans="1:27" ht="73.2" customHeight="1" thickBot="1">
      <c r="A14" s="7"/>
      <c r="B14" s="534" t="s">
        <v>106</v>
      </c>
      <c r="C14" s="535"/>
      <c r="D14" s="535"/>
      <c r="E14" s="535"/>
      <c r="F14" s="536"/>
      <c r="G14" s="16"/>
      <c r="H14" s="17" t="s">
        <v>39</v>
      </c>
      <c r="I14" s="1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AA14" s="9"/>
    </row>
    <row r="15" spans="1:27" ht="45.6" customHeight="1" thickBot="1">
      <c r="A15" s="7"/>
      <c r="B15" s="537" t="s">
        <v>107</v>
      </c>
      <c r="C15" s="538"/>
      <c r="D15" s="538"/>
      <c r="E15" s="538"/>
      <c r="F15" s="539"/>
      <c r="G15" s="16"/>
      <c r="H15" s="17" t="s">
        <v>39</v>
      </c>
      <c r="I15" s="1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AA15" s="9"/>
    </row>
    <row r="16" spans="1:27" ht="88.95" customHeight="1" thickBot="1">
      <c r="A16" s="7"/>
      <c r="B16" s="534" t="s">
        <v>108</v>
      </c>
      <c r="C16" s="535"/>
      <c r="D16" s="535"/>
      <c r="E16" s="535"/>
      <c r="F16" s="536"/>
      <c r="G16" s="16"/>
      <c r="H16" s="17" t="s">
        <v>39</v>
      </c>
      <c r="I16" s="1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9"/>
    </row>
    <row r="17" spans="1:27" ht="60" customHeight="1" thickBot="1">
      <c r="A17" s="7"/>
      <c r="B17" s="540" t="s">
        <v>109</v>
      </c>
      <c r="C17" s="541"/>
      <c r="D17" s="541"/>
      <c r="E17" s="541"/>
      <c r="F17" s="542"/>
      <c r="G17" s="16"/>
      <c r="H17" s="17" t="s">
        <v>39</v>
      </c>
      <c r="I17" s="1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9"/>
    </row>
    <row r="18" spans="1:27" ht="18" customHeight="1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9"/>
    </row>
    <row r="19" spans="1:27" ht="18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9"/>
    </row>
    <row r="20" spans="1:27" ht="18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9"/>
    </row>
    <row r="21" spans="1:27" ht="18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9"/>
    </row>
    <row r="22" spans="1:27" ht="18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9"/>
    </row>
    <row r="23" spans="1:27" ht="18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9"/>
    </row>
    <row r="24" spans="1:27" ht="18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9"/>
    </row>
    <row r="25" spans="1:27" ht="18" customHeight="1">
      <c r="A25" s="7"/>
      <c r="AA25" s="9"/>
    </row>
    <row r="26" spans="1:27" ht="18" customHeight="1" thickBo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</row>
    <row r="27" spans="1:27" ht="18" customHeight="1"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</row>
    <row r="28" spans="1:27" ht="18" customHeight="1" thickBot="1"/>
    <row r="29" spans="1:27" ht="18" customHeight="1">
      <c r="A29" s="173"/>
      <c r="B29" s="174"/>
      <c r="C29" s="175"/>
      <c r="D29" s="392" t="s">
        <v>63</v>
      </c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659"/>
      <c r="T29" s="400"/>
      <c r="U29" s="401"/>
      <c r="V29" s="401"/>
      <c r="W29" s="401"/>
      <c r="X29" s="401"/>
      <c r="Y29" s="401"/>
      <c r="Z29" s="401"/>
      <c r="AA29" s="402"/>
    </row>
    <row r="30" spans="1:27" ht="18" customHeight="1">
      <c r="A30" s="694"/>
      <c r="B30" s="695"/>
      <c r="C30" s="696"/>
      <c r="D30" s="396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660"/>
      <c r="T30" s="624"/>
      <c r="U30" s="625"/>
      <c r="V30" s="625"/>
      <c r="W30" s="625"/>
      <c r="X30" s="625"/>
      <c r="Y30" s="625"/>
      <c r="Z30" s="625"/>
      <c r="AA30" s="626"/>
    </row>
    <row r="31" spans="1:27" ht="18" customHeight="1">
      <c r="A31" s="403" t="s">
        <v>62</v>
      </c>
      <c r="B31" s="366"/>
      <c r="C31" s="367"/>
      <c r="D31" s="396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660"/>
      <c r="T31" s="624"/>
      <c r="U31" s="625"/>
      <c r="V31" s="625"/>
      <c r="W31" s="625"/>
      <c r="X31" s="625"/>
      <c r="Y31" s="625"/>
      <c r="Z31" s="625"/>
      <c r="AA31" s="626"/>
    </row>
    <row r="32" spans="1:27" ht="18" customHeight="1">
      <c r="A32" s="403"/>
      <c r="B32" s="366"/>
      <c r="C32" s="367"/>
      <c r="D32" s="12" t="s">
        <v>77</v>
      </c>
      <c r="E32" s="23"/>
      <c r="F32" s="23"/>
      <c r="G32" s="23"/>
      <c r="H32" s="13" t="str">
        <f>(C7)</f>
        <v>PROFIL OGÓLNOAKADEMICKI/PRAKTYCZNY</v>
      </c>
      <c r="J32" s="14"/>
      <c r="K32" s="14"/>
      <c r="L32" s="14"/>
      <c r="M32" s="14"/>
      <c r="N32" s="14"/>
      <c r="O32" s="14"/>
      <c r="P32" s="24"/>
      <c r="Q32" s="24"/>
      <c r="R32" s="24"/>
      <c r="S32" s="176"/>
      <c r="T32" s="365"/>
      <c r="U32" s="366"/>
      <c r="V32" s="366"/>
      <c r="W32" s="366"/>
      <c r="X32" s="366"/>
      <c r="Y32" s="366"/>
      <c r="Z32" s="366"/>
      <c r="AA32" s="368"/>
    </row>
    <row r="33" spans="1:39" ht="18" customHeight="1">
      <c r="A33" s="365"/>
      <c r="B33" s="366"/>
      <c r="C33" s="367"/>
      <c r="D33" s="12" t="s">
        <v>60</v>
      </c>
      <c r="E33" s="23"/>
      <c r="F33" s="23"/>
      <c r="G33" s="12"/>
      <c r="H33" s="14" t="str">
        <f>(C8)</f>
        <v>STUDIA DRUGIEGO STOPNIA (1,5/2-letnie)</v>
      </c>
      <c r="J33" s="14"/>
      <c r="K33" s="14"/>
      <c r="L33" s="14"/>
      <c r="M33" s="14"/>
      <c r="N33" s="14"/>
      <c r="O33" s="14"/>
      <c r="P33" s="24"/>
      <c r="Q33" s="24"/>
      <c r="R33" s="24"/>
      <c r="S33" s="176"/>
      <c r="T33" s="361"/>
      <c r="U33" s="362"/>
      <c r="V33" s="362"/>
      <c r="W33" s="362"/>
      <c r="X33" s="362"/>
      <c r="Y33" s="362"/>
      <c r="Z33" s="362"/>
      <c r="AA33" s="363"/>
    </row>
    <row r="34" spans="1:39" ht="18" customHeight="1">
      <c r="A34" s="365"/>
      <c r="B34" s="366"/>
      <c r="C34" s="367"/>
      <c r="D34" s="12" t="s">
        <v>59</v>
      </c>
      <c r="E34" s="23"/>
      <c r="F34" s="23"/>
      <c r="G34" s="12"/>
      <c r="H34" s="14" t="str">
        <f>(C9)</f>
        <v>STUDIA STACJONARNE / NIESTACJONARNE</v>
      </c>
      <c r="J34" s="14"/>
      <c r="K34" s="14"/>
      <c r="L34" s="14"/>
      <c r="M34" s="14"/>
      <c r="N34" s="14"/>
      <c r="O34" s="14"/>
      <c r="P34" s="24"/>
      <c r="Q34" s="24"/>
      <c r="R34" s="24"/>
      <c r="S34" s="176"/>
      <c r="T34" s="361" t="s">
        <v>75</v>
      </c>
      <c r="U34" s="362"/>
      <c r="V34" s="362"/>
      <c r="W34" s="362"/>
      <c r="X34" s="362"/>
      <c r="Y34" s="362"/>
      <c r="Z34" s="362"/>
      <c r="AA34" s="363"/>
    </row>
    <row r="35" spans="1:39" ht="18" customHeight="1">
      <c r="A35" s="361"/>
      <c r="B35" s="362"/>
      <c r="C35" s="364"/>
      <c r="D35" s="12" t="s">
        <v>0</v>
      </c>
      <c r="E35" s="12"/>
      <c r="F35" s="12"/>
      <c r="G35" s="12"/>
      <c r="H35" s="14" t="str">
        <f>(C6)</f>
        <v>………………………………………………………….</v>
      </c>
      <c r="J35" s="14"/>
      <c r="K35" s="14"/>
      <c r="L35" s="14"/>
      <c r="M35" s="14"/>
      <c r="N35" s="14"/>
      <c r="O35" s="14"/>
      <c r="P35" s="24"/>
      <c r="Q35" s="24"/>
      <c r="R35" s="24"/>
      <c r="S35" s="176"/>
      <c r="T35" s="361" t="s">
        <v>76</v>
      </c>
      <c r="U35" s="362"/>
      <c r="V35" s="362"/>
      <c r="W35" s="362"/>
      <c r="X35" s="362"/>
      <c r="Y35" s="362"/>
      <c r="Z35" s="362"/>
      <c r="AA35" s="363"/>
    </row>
    <row r="36" spans="1:39" ht="18" customHeight="1">
      <c r="A36" s="365"/>
      <c r="B36" s="366"/>
      <c r="C36" s="367"/>
      <c r="D36" s="25" t="s">
        <v>1</v>
      </c>
      <c r="E36" s="12"/>
      <c r="F36" s="12"/>
      <c r="G36" s="12"/>
      <c r="H36" s="14" t="s">
        <v>61</v>
      </c>
      <c r="J36" s="24"/>
      <c r="K36" s="14"/>
      <c r="L36" s="14"/>
      <c r="M36" s="14"/>
      <c r="N36" s="14"/>
      <c r="O36" s="14"/>
      <c r="P36" s="24"/>
      <c r="Q36" s="24"/>
      <c r="R36" s="24"/>
      <c r="S36" s="176"/>
      <c r="T36" s="361"/>
      <c r="U36" s="362"/>
      <c r="V36" s="362"/>
      <c r="W36" s="362"/>
      <c r="X36" s="362"/>
      <c r="Y36" s="362"/>
      <c r="Z36" s="362"/>
      <c r="AA36" s="363"/>
    </row>
    <row r="37" spans="1:39" ht="18" customHeight="1" thickBot="1">
      <c r="A37" s="177"/>
      <c r="B37" s="30"/>
      <c r="C37" s="178"/>
      <c r="D37" s="25"/>
      <c r="E37" s="12"/>
      <c r="F37" s="12"/>
      <c r="G37" s="12"/>
      <c r="H37" s="12"/>
      <c r="I37" s="179"/>
      <c r="J37" s="12"/>
      <c r="K37" s="179"/>
      <c r="L37" s="14"/>
      <c r="M37" s="14"/>
      <c r="N37" s="14"/>
      <c r="O37" s="14"/>
      <c r="P37" s="24"/>
      <c r="Q37" s="24"/>
      <c r="R37" s="24"/>
      <c r="S37" s="176"/>
      <c r="T37" s="406"/>
      <c r="U37" s="407"/>
      <c r="V37" s="407"/>
      <c r="W37" s="407"/>
      <c r="X37" s="407"/>
      <c r="Y37" s="407"/>
      <c r="Z37" s="407"/>
      <c r="AA37" s="408"/>
    </row>
    <row r="38" spans="1:39" ht="10.5" customHeight="1" thickBot="1">
      <c r="A38" s="692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  <c r="Y38" s="617"/>
      <c r="Z38" s="617"/>
      <c r="AA38" s="693"/>
    </row>
    <row r="39" spans="1:39" ht="18" customHeight="1">
      <c r="A39" s="409" t="s">
        <v>2</v>
      </c>
      <c r="B39" s="498" t="s">
        <v>74</v>
      </c>
      <c r="C39" s="419"/>
      <c r="D39" s="418" t="s">
        <v>3</v>
      </c>
      <c r="E39" s="419"/>
      <c r="F39" s="420"/>
      <c r="G39" s="424" t="s">
        <v>4</v>
      </c>
      <c r="H39" s="425"/>
      <c r="I39" s="425"/>
      <c r="J39" s="425"/>
      <c r="K39" s="425"/>
      <c r="L39" s="424" t="s">
        <v>42</v>
      </c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6"/>
    </row>
    <row r="40" spans="1:39" ht="18" customHeight="1">
      <c r="A40" s="410"/>
      <c r="B40" s="499"/>
      <c r="C40" s="422"/>
      <c r="D40" s="421"/>
      <c r="E40" s="422"/>
      <c r="F40" s="423"/>
      <c r="G40" s="627" t="s">
        <v>5</v>
      </c>
      <c r="H40" s="372" t="s">
        <v>6</v>
      </c>
      <c r="I40" s="372"/>
      <c r="J40" s="372"/>
      <c r="K40" s="374"/>
      <c r="L40" s="379" t="s">
        <v>43</v>
      </c>
      <c r="M40" s="381"/>
      <c r="N40" s="381"/>
      <c r="O40" s="495"/>
      <c r="P40" s="379" t="s">
        <v>44</v>
      </c>
      <c r="Q40" s="381"/>
      <c r="R40" s="381"/>
      <c r="S40" s="639"/>
      <c r="T40" s="427" t="s">
        <v>45</v>
      </c>
      <c r="U40" s="381"/>
      <c r="V40" s="381"/>
      <c r="W40" s="495"/>
      <c r="X40" s="379" t="s">
        <v>46</v>
      </c>
      <c r="Y40" s="381"/>
      <c r="Z40" s="381"/>
      <c r="AA40" s="639"/>
    </row>
    <row r="41" spans="1:39" ht="18" customHeight="1">
      <c r="A41" s="410"/>
      <c r="B41" s="499"/>
      <c r="C41" s="422"/>
      <c r="D41" s="383" t="s">
        <v>7</v>
      </c>
      <c r="E41" s="385" t="s">
        <v>8</v>
      </c>
      <c r="F41" s="633" t="s">
        <v>39</v>
      </c>
      <c r="G41" s="628"/>
      <c r="H41" s="372" t="s">
        <v>9</v>
      </c>
      <c r="I41" s="372" t="s">
        <v>10</v>
      </c>
      <c r="J41" s="372" t="s">
        <v>11</v>
      </c>
      <c r="K41" s="374" t="s">
        <v>37</v>
      </c>
      <c r="L41" s="636" t="s">
        <v>94</v>
      </c>
      <c r="M41" s="637"/>
      <c r="N41" s="637"/>
      <c r="O41" s="637"/>
      <c r="P41" s="637"/>
      <c r="Q41" s="637"/>
      <c r="R41" s="637"/>
      <c r="S41" s="637"/>
      <c r="T41" s="637"/>
      <c r="U41" s="637"/>
      <c r="V41" s="637"/>
      <c r="W41" s="637"/>
      <c r="X41" s="637"/>
      <c r="Y41" s="637"/>
      <c r="Z41" s="637"/>
      <c r="AA41" s="638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</row>
    <row r="42" spans="1:39" ht="18" customHeight="1">
      <c r="A42" s="410"/>
      <c r="B42" s="499"/>
      <c r="C42" s="422"/>
      <c r="D42" s="383"/>
      <c r="E42" s="439"/>
      <c r="F42" s="634"/>
      <c r="G42" s="628"/>
      <c r="H42" s="372"/>
      <c r="I42" s="372"/>
      <c r="J42" s="372"/>
      <c r="K42" s="374"/>
      <c r="L42" s="430" t="s">
        <v>9</v>
      </c>
      <c r="M42" s="431" t="s">
        <v>10</v>
      </c>
      <c r="N42" s="603" t="s">
        <v>11</v>
      </c>
      <c r="O42" s="181" t="s">
        <v>47</v>
      </c>
      <c r="P42" s="430" t="s">
        <v>9</v>
      </c>
      <c r="Q42" s="431" t="s">
        <v>10</v>
      </c>
      <c r="R42" s="603" t="s">
        <v>11</v>
      </c>
      <c r="S42" s="181" t="s">
        <v>47</v>
      </c>
      <c r="T42" s="430" t="s">
        <v>9</v>
      </c>
      <c r="U42" s="431" t="s">
        <v>10</v>
      </c>
      <c r="V42" s="603" t="s">
        <v>11</v>
      </c>
      <c r="W42" s="181" t="s">
        <v>47</v>
      </c>
      <c r="X42" s="430" t="s">
        <v>9</v>
      </c>
      <c r="Y42" s="431" t="s">
        <v>10</v>
      </c>
      <c r="Z42" s="603" t="s">
        <v>11</v>
      </c>
      <c r="AA42" s="181" t="s">
        <v>47</v>
      </c>
    </row>
    <row r="43" spans="1:39" ht="18" customHeight="1" thickBot="1">
      <c r="A43" s="411"/>
      <c r="B43" s="500"/>
      <c r="C43" s="485"/>
      <c r="D43" s="384"/>
      <c r="E43" s="386"/>
      <c r="F43" s="635"/>
      <c r="G43" s="629"/>
      <c r="H43" s="373"/>
      <c r="I43" s="373"/>
      <c r="J43" s="373"/>
      <c r="K43" s="375"/>
      <c r="L43" s="609"/>
      <c r="M43" s="373"/>
      <c r="N43" s="604"/>
      <c r="O43" s="182" t="s">
        <v>24</v>
      </c>
      <c r="P43" s="609"/>
      <c r="Q43" s="373"/>
      <c r="R43" s="604"/>
      <c r="S43" s="182" t="s">
        <v>24</v>
      </c>
      <c r="T43" s="609"/>
      <c r="U43" s="373"/>
      <c r="V43" s="604"/>
      <c r="W43" s="182" t="s">
        <v>24</v>
      </c>
      <c r="X43" s="609"/>
      <c r="Y43" s="373"/>
      <c r="Z43" s="604"/>
      <c r="AA43" s="182" t="s">
        <v>24</v>
      </c>
    </row>
    <row r="44" spans="1:39" ht="18" customHeight="1" thickBot="1">
      <c r="A44" s="34" t="s">
        <v>12</v>
      </c>
      <c r="B44" s="435" t="s">
        <v>56</v>
      </c>
      <c r="C44" s="435"/>
      <c r="D44" s="435"/>
      <c r="E44" s="435"/>
      <c r="F44" s="435"/>
      <c r="G44" s="435"/>
      <c r="H44" s="435"/>
      <c r="I44" s="435"/>
      <c r="J44" s="435"/>
      <c r="K44" s="435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5"/>
    </row>
    <row r="45" spans="1:39" ht="18" customHeight="1">
      <c r="A45" s="43" t="s">
        <v>13</v>
      </c>
      <c r="B45" s="433"/>
      <c r="C45" s="434"/>
      <c r="D45" s="183"/>
      <c r="E45" s="132"/>
      <c r="F45" s="132"/>
      <c r="G45" s="184">
        <f t="shared" ref="G45:G50" si="0">SUM(H45:K45)</f>
        <v>0</v>
      </c>
      <c r="H45" s="44"/>
      <c r="I45" s="44"/>
      <c r="J45" s="44"/>
      <c r="K45" s="40"/>
      <c r="L45" s="44"/>
      <c r="M45" s="44"/>
      <c r="N45" s="44"/>
      <c r="O45" s="40"/>
      <c r="P45" s="43"/>
      <c r="Q45" s="44"/>
      <c r="R45" s="44"/>
      <c r="S45" s="40"/>
      <c r="T45" s="43"/>
      <c r="U45" s="44"/>
      <c r="V45" s="44"/>
      <c r="W45" s="40"/>
      <c r="X45" s="43"/>
      <c r="Y45" s="44"/>
      <c r="Z45" s="44"/>
      <c r="AA45" s="40"/>
    </row>
    <row r="46" spans="1:39" ht="18" customHeight="1">
      <c r="A46" s="45" t="s">
        <v>14</v>
      </c>
      <c r="B46" s="640"/>
      <c r="C46" s="641"/>
      <c r="D46" s="38"/>
      <c r="E46" s="39"/>
      <c r="F46" s="39"/>
      <c r="G46" s="37">
        <f t="shared" si="0"/>
        <v>0</v>
      </c>
      <c r="H46" s="42"/>
      <c r="I46" s="42"/>
      <c r="J46" s="42"/>
      <c r="K46" s="46"/>
      <c r="L46" s="41"/>
      <c r="M46" s="42"/>
      <c r="N46" s="39"/>
      <c r="O46" s="46"/>
      <c r="P46" s="41"/>
      <c r="Q46" s="42"/>
      <c r="R46" s="42"/>
      <c r="S46" s="46"/>
      <c r="T46" s="37"/>
      <c r="U46" s="42"/>
      <c r="V46" s="42"/>
      <c r="W46" s="46"/>
      <c r="X46" s="37"/>
      <c r="Y46" s="42"/>
      <c r="Z46" s="42"/>
      <c r="AA46" s="46"/>
    </row>
    <row r="47" spans="1:39" ht="18" customHeight="1">
      <c r="A47" s="45" t="s">
        <v>15</v>
      </c>
      <c r="B47" s="640"/>
      <c r="C47" s="641"/>
      <c r="D47" s="38"/>
      <c r="E47" s="39"/>
      <c r="F47" s="39"/>
      <c r="G47" s="37">
        <f t="shared" si="0"/>
        <v>0</v>
      </c>
      <c r="H47" s="42"/>
      <c r="I47" s="42"/>
      <c r="J47" s="42"/>
      <c r="K47" s="46"/>
      <c r="L47" s="41"/>
      <c r="M47" s="42"/>
      <c r="N47" s="39"/>
      <c r="O47" s="46"/>
      <c r="P47" s="41"/>
      <c r="Q47" s="42"/>
      <c r="R47" s="42"/>
      <c r="S47" s="46"/>
      <c r="T47" s="37"/>
      <c r="U47" s="42"/>
      <c r="V47" s="42"/>
      <c r="W47" s="46"/>
      <c r="X47" s="37"/>
      <c r="Y47" s="42"/>
      <c r="Z47" s="42"/>
      <c r="AA47" s="46"/>
    </row>
    <row r="48" spans="1:39" ht="18" customHeight="1">
      <c r="A48" s="45" t="s">
        <v>16</v>
      </c>
      <c r="B48" s="433"/>
      <c r="C48" s="434"/>
      <c r="D48" s="38"/>
      <c r="E48" s="39"/>
      <c r="F48" s="39"/>
      <c r="G48" s="50">
        <f t="shared" si="0"/>
        <v>0</v>
      </c>
      <c r="H48" s="42"/>
      <c r="I48" s="42"/>
      <c r="J48" s="42"/>
      <c r="K48" s="46"/>
      <c r="L48" s="50"/>
      <c r="M48" s="48"/>
      <c r="N48" s="49"/>
      <c r="O48" s="51"/>
      <c r="P48" s="47"/>
      <c r="Q48" s="48"/>
      <c r="R48" s="48"/>
      <c r="S48" s="51"/>
      <c r="T48" s="50"/>
      <c r="U48" s="48"/>
      <c r="V48" s="48"/>
      <c r="W48" s="51"/>
      <c r="X48" s="50"/>
      <c r="Y48" s="48"/>
      <c r="Z48" s="48"/>
      <c r="AA48" s="51"/>
    </row>
    <row r="49" spans="1:29" ht="18" customHeight="1">
      <c r="A49" s="45" t="s">
        <v>17</v>
      </c>
      <c r="B49" s="640"/>
      <c r="C49" s="641"/>
      <c r="D49" s="38"/>
      <c r="E49" s="39"/>
      <c r="F49" s="39"/>
      <c r="G49" s="37">
        <f t="shared" si="0"/>
        <v>0</v>
      </c>
      <c r="H49" s="42"/>
      <c r="I49" s="42"/>
      <c r="J49" s="42"/>
      <c r="K49" s="46"/>
      <c r="L49" s="50"/>
      <c r="M49" s="48"/>
      <c r="N49" s="49"/>
      <c r="O49" s="51"/>
      <c r="P49" s="47"/>
      <c r="Q49" s="48"/>
      <c r="R49" s="48"/>
      <c r="S49" s="51"/>
      <c r="T49" s="50"/>
      <c r="U49" s="48"/>
      <c r="V49" s="48"/>
      <c r="W49" s="51"/>
      <c r="X49" s="50"/>
      <c r="Y49" s="48"/>
      <c r="Z49" s="48"/>
      <c r="AA49" s="51"/>
    </row>
    <row r="50" spans="1:29" ht="18" customHeight="1" thickBot="1">
      <c r="A50" s="45" t="s">
        <v>29</v>
      </c>
      <c r="B50" s="433"/>
      <c r="C50" s="434"/>
      <c r="D50" s="38"/>
      <c r="E50" s="39"/>
      <c r="F50" s="39"/>
      <c r="G50" s="50">
        <f t="shared" si="0"/>
        <v>0</v>
      </c>
      <c r="H50" s="42"/>
      <c r="I50" s="42"/>
      <c r="J50" s="42"/>
      <c r="K50" s="46"/>
      <c r="L50" s="57"/>
      <c r="M50" s="55"/>
      <c r="N50" s="58"/>
      <c r="O50" s="56"/>
      <c r="P50" s="59"/>
      <c r="Q50" s="55"/>
      <c r="R50" s="55"/>
      <c r="S50" s="56"/>
      <c r="T50" s="57"/>
      <c r="U50" s="55"/>
      <c r="V50" s="55"/>
      <c r="W50" s="56"/>
      <c r="X50" s="57"/>
      <c r="Y50" s="55"/>
      <c r="Z50" s="55"/>
      <c r="AA50" s="56"/>
    </row>
    <row r="51" spans="1:29" ht="18" customHeight="1" thickTop="1">
      <c r="A51" s="185"/>
      <c r="B51" s="697" t="s">
        <v>18</v>
      </c>
      <c r="C51" s="698"/>
      <c r="D51" s="449">
        <f>SUM(D45:D50)</f>
        <v>0</v>
      </c>
      <c r="E51" s="451">
        <f>SUM(E45:E50)</f>
        <v>0</v>
      </c>
      <c r="F51" s="453">
        <f t="shared" ref="F51:AA51" si="1">SUM(F45:F50)</f>
        <v>0</v>
      </c>
      <c r="G51" s="455">
        <f t="shared" si="1"/>
        <v>0</v>
      </c>
      <c r="H51" s="451">
        <f t="shared" si="1"/>
        <v>0</v>
      </c>
      <c r="I51" s="451">
        <f t="shared" si="1"/>
        <v>0</v>
      </c>
      <c r="J51" s="451">
        <f t="shared" si="1"/>
        <v>0</v>
      </c>
      <c r="K51" s="453">
        <f t="shared" si="1"/>
        <v>0</v>
      </c>
      <c r="L51" s="186">
        <f t="shared" si="1"/>
        <v>0</v>
      </c>
      <c r="M51" s="187">
        <f t="shared" si="1"/>
        <v>0</v>
      </c>
      <c r="N51" s="187">
        <f t="shared" si="1"/>
        <v>0</v>
      </c>
      <c r="O51" s="188">
        <f t="shared" si="1"/>
        <v>0</v>
      </c>
      <c r="P51" s="186">
        <f t="shared" si="1"/>
        <v>0</v>
      </c>
      <c r="Q51" s="187">
        <f t="shared" si="1"/>
        <v>0</v>
      </c>
      <c r="R51" s="187">
        <f t="shared" si="1"/>
        <v>0</v>
      </c>
      <c r="S51" s="189">
        <f t="shared" si="1"/>
        <v>0</v>
      </c>
      <c r="T51" s="190">
        <f t="shared" si="1"/>
        <v>0</v>
      </c>
      <c r="U51" s="187">
        <f t="shared" si="1"/>
        <v>0</v>
      </c>
      <c r="V51" s="187">
        <f t="shared" si="1"/>
        <v>0</v>
      </c>
      <c r="W51" s="188">
        <f t="shared" si="1"/>
        <v>0</v>
      </c>
      <c r="X51" s="186">
        <f t="shared" si="1"/>
        <v>0</v>
      </c>
      <c r="Y51" s="187">
        <f t="shared" si="1"/>
        <v>0</v>
      </c>
      <c r="Z51" s="187">
        <f t="shared" si="1"/>
        <v>0</v>
      </c>
      <c r="AA51" s="189">
        <f t="shared" si="1"/>
        <v>0</v>
      </c>
    </row>
    <row r="52" spans="1:29" ht="18" customHeight="1" thickBot="1">
      <c r="A52" s="191"/>
      <c r="B52" s="699"/>
      <c r="C52" s="700"/>
      <c r="D52" s="450"/>
      <c r="E52" s="452"/>
      <c r="F52" s="454"/>
      <c r="G52" s="456"/>
      <c r="H52" s="452"/>
      <c r="I52" s="452"/>
      <c r="J52" s="452"/>
      <c r="K52" s="454"/>
      <c r="L52" s="642">
        <f>SUM(L51:O51)</f>
        <v>0</v>
      </c>
      <c r="M52" s="643"/>
      <c r="N52" s="643"/>
      <c r="O52" s="644"/>
      <c r="P52" s="642">
        <f>SUM(P51:S51)</f>
        <v>0</v>
      </c>
      <c r="Q52" s="643"/>
      <c r="R52" s="643"/>
      <c r="S52" s="644"/>
      <c r="T52" s="642">
        <f>SUM(T51:W51)</f>
        <v>0</v>
      </c>
      <c r="U52" s="643"/>
      <c r="V52" s="643"/>
      <c r="W52" s="644"/>
      <c r="X52" s="642">
        <f>SUM(X51:AA51)</f>
        <v>0</v>
      </c>
      <c r="Y52" s="643"/>
      <c r="Z52" s="643"/>
      <c r="AA52" s="644"/>
    </row>
    <row r="53" spans="1:29" s="126" customFormat="1" ht="18" customHeight="1">
      <c r="A53" s="460" t="s">
        <v>48</v>
      </c>
      <c r="B53" s="461"/>
      <c r="C53" s="462"/>
      <c r="D53" s="645" t="s">
        <v>7</v>
      </c>
      <c r="E53" s="631" t="s">
        <v>8</v>
      </c>
      <c r="F53" s="633" t="s">
        <v>39</v>
      </c>
      <c r="G53" s="666" t="s">
        <v>5</v>
      </c>
      <c r="H53" s="372" t="s">
        <v>9</v>
      </c>
      <c r="I53" s="372" t="s">
        <v>10</v>
      </c>
      <c r="J53" s="372" t="s">
        <v>11</v>
      </c>
      <c r="K53" s="374" t="s">
        <v>37</v>
      </c>
      <c r="L53" s="605" t="s">
        <v>43</v>
      </c>
      <c r="M53" s="606"/>
      <c r="N53" s="606"/>
      <c r="O53" s="479"/>
      <c r="P53" s="605" t="s">
        <v>44</v>
      </c>
      <c r="Q53" s="606"/>
      <c r="R53" s="606"/>
      <c r="S53" s="607"/>
      <c r="T53" s="608" t="s">
        <v>45</v>
      </c>
      <c r="U53" s="606"/>
      <c r="V53" s="606"/>
      <c r="W53" s="479"/>
      <c r="X53" s="605" t="s">
        <v>46</v>
      </c>
      <c r="Y53" s="606"/>
      <c r="Z53" s="606"/>
      <c r="AA53" s="607"/>
    </row>
    <row r="54" spans="1:29" s="126" customFormat="1" ht="18" customHeight="1">
      <c r="A54" s="460"/>
      <c r="B54" s="461"/>
      <c r="C54" s="462"/>
      <c r="D54" s="646"/>
      <c r="E54" s="631"/>
      <c r="F54" s="634"/>
      <c r="G54" s="628"/>
      <c r="H54" s="372"/>
      <c r="I54" s="372"/>
      <c r="J54" s="372"/>
      <c r="K54" s="374"/>
      <c r="L54" s="430" t="s">
        <v>9</v>
      </c>
      <c r="M54" s="431" t="s">
        <v>10</v>
      </c>
      <c r="N54" s="603" t="s">
        <v>11</v>
      </c>
      <c r="O54" s="192" t="s">
        <v>47</v>
      </c>
      <c r="P54" s="430" t="s">
        <v>9</v>
      </c>
      <c r="Q54" s="431" t="s">
        <v>10</v>
      </c>
      <c r="R54" s="603" t="s">
        <v>11</v>
      </c>
      <c r="S54" s="192" t="s">
        <v>47</v>
      </c>
      <c r="T54" s="430" t="s">
        <v>9</v>
      </c>
      <c r="U54" s="431" t="s">
        <v>10</v>
      </c>
      <c r="V54" s="603" t="s">
        <v>11</v>
      </c>
      <c r="W54" s="192" t="s">
        <v>47</v>
      </c>
      <c r="X54" s="430" t="s">
        <v>9</v>
      </c>
      <c r="Y54" s="431" t="s">
        <v>10</v>
      </c>
      <c r="Z54" s="603" t="s">
        <v>11</v>
      </c>
      <c r="AA54" s="192" t="s">
        <v>47</v>
      </c>
    </row>
    <row r="55" spans="1:29" s="126" customFormat="1" ht="18" customHeight="1" thickBot="1">
      <c r="A55" s="460"/>
      <c r="B55" s="461"/>
      <c r="C55" s="462"/>
      <c r="D55" s="647"/>
      <c r="E55" s="632"/>
      <c r="F55" s="635"/>
      <c r="G55" s="629"/>
      <c r="H55" s="373"/>
      <c r="I55" s="373"/>
      <c r="J55" s="373"/>
      <c r="K55" s="375"/>
      <c r="L55" s="609"/>
      <c r="M55" s="373"/>
      <c r="N55" s="604"/>
      <c r="O55" s="182" t="s">
        <v>24</v>
      </c>
      <c r="P55" s="609"/>
      <c r="Q55" s="373"/>
      <c r="R55" s="604"/>
      <c r="S55" s="182" t="s">
        <v>24</v>
      </c>
      <c r="T55" s="609"/>
      <c r="U55" s="373"/>
      <c r="V55" s="604"/>
      <c r="W55" s="182" t="s">
        <v>24</v>
      </c>
      <c r="X55" s="609"/>
      <c r="Y55" s="373"/>
      <c r="Z55" s="604"/>
      <c r="AA55" s="182" t="s">
        <v>24</v>
      </c>
    </row>
    <row r="56" spans="1:29" s="126" customFormat="1" ht="18" customHeight="1">
      <c r="A56" s="460"/>
      <c r="B56" s="461"/>
      <c r="C56" s="462"/>
      <c r="D56" s="488">
        <f t="shared" ref="D56:AA56" si="2">D51</f>
        <v>0</v>
      </c>
      <c r="E56" s="690">
        <f t="shared" si="2"/>
        <v>0</v>
      </c>
      <c r="F56" s="676">
        <f t="shared" si="2"/>
        <v>0</v>
      </c>
      <c r="G56" s="678">
        <f t="shared" si="2"/>
        <v>0</v>
      </c>
      <c r="H56" s="661">
        <f t="shared" si="2"/>
        <v>0</v>
      </c>
      <c r="I56" s="661">
        <f t="shared" si="2"/>
        <v>0</v>
      </c>
      <c r="J56" s="661">
        <f t="shared" si="2"/>
        <v>0</v>
      </c>
      <c r="K56" s="661">
        <f t="shared" si="2"/>
        <v>0</v>
      </c>
      <c r="L56" s="193">
        <f t="shared" si="2"/>
        <v>0</v>
      </c>
      <c r="M56" s="194">
        <f t="shared" si="2"/>
        <v>0</v>
      </c>
      <c r="N56" s="194">
        <f t="shared" si="2"/>
        <v>0</v>
      </c>
      <c r="O56" s="195">
        <f t="shared" si="2"/>
        <v>0</v>
      </c>
      <c r="P56" s="193">
        <f t="shared" si="2"/>
        <v>0</v>
      </c>
      <c r="Q56" s="194">
        <f t="shared" si="2"/>
        <v>0</v>
      </c>
      <c r="R56" s="194">
        <f t="shared" si="2"/>
        <v>0</v>
      </c>
      <c r="S56" s="196">
        <f t="shared" si="2"/>
        <v>0</v>
      </c>
      <c r="T56" s="193">
        <f t="shared" si="2"/>
        <v>0</v>
      </c>
      <c r="U56" s="194">
        <f t="shared" si="2"/>
        <v>0</v>
      </c>
      <c r="V56" s="194">
        <f t="shared" si="2"/>
        <v>0</v>
      </c>
      <c r="W56" s="195">
        <f t="shared" si="2"/>
        <v>0</v>
      </c>
      <c r="X56" s="197">
        <f t="shared" si="2"/>
        <v>0</v>
      </c>
      <c r="Y56" s="194">
        <f t="shared" si="2"/>
        <v>0</v>
      </c>
      <c r="Z56" s="194">
        <f t="shared" si="2"/>
        <v>0</v>
      </c>
      <c r="AA56" s="195">
        <f t="shared" si="2"/>
        <v>0</v>
      </c>
      <c r="AC56" s="126" t="s">
        <v>40</v>
      </c>
    </row>
    <row r="57" spans="1:29" s="126" customFormat="1" ht="18" customHeight="1" thickBot="1">
      <c r="A57" s="460"/>
      <c r="B57" s="461"/>
      <c r="C57" s="462"/>
      <c r="D57" s="492"/>
      <c r="E57" s="691"/>
      <c r="F57" s="677"/>
      <c r="G57" s="679"/>
      <c r="H57" s="662"/>
      <c r="I57" s="662"/>
      <c r="J57" s="662"/>
      <c r="K57" s="662"/>
      <c r="L57" s="610">
        <f>SUM(L56:O56)</f>
        <v>0</v>
      </c>
      <c r="M57" s="493"/>
      <c r="N57" s="493"/>
      <c r="O57" s="611"/>
      <c r="P57" s="610">
        <f>SUM(P56:S56)</f>
        <v>0</v>
      </c>
      <c r="Q57" s="493"/>
      <c r="R57" s="493"/>
      <c r="S57" s="611"/>
      <c r="T57" s="610">
        <f>SUM(T56:W56)</f>
        <v>0</v>
      </c>
      <c r="U57" s="493"/>
      <c r="V57" s="493"/>
      <c r="W57" s="611"/>
      <c r="X57" s="610">
        <f>SUM(X56:AA56)</f>
        <v>0</v>
      </c>
      <c r="Y57" s="493"/>
      <c r="Z57" s="493"/>
      <c r="AA57" s="611"/>
      <c r="AC57" s="126">
        <f>SUM(L57:AA57)*15</f>
        <v>0</v>
      </c>
    </row>
    <row r="58" spans="1:29" s="126" customFormat="1" ht="18" customHeight="1">
      <c r="A58" s="460"/>
      <c r="B58" s="461"/>
      <c r="C58" s="462"/>
      <c r="D58" s="667" t="s">
        <v>19</v>
      </c>
      <c r="E58" s="668"/>
      <c r="F58" s="669"/>
      <c r="G58" s="479" t="s">
        <v>20</v>
      </c>
      <c r="H58" s="425"/>
      <c r="I58" s="425"/>
      <c r="J58" s="425"/>
      <c r="K58" s="426"/>
      <c r="L58" s="612"/>
      <c r="M58" s="613"/>
      <c r="N58" s="613"/>
      <c r="O58" s="614"/>
      <c r="P58" s="612"/>
      <c r="Q58" s="613"/>
      <c r="R58" s="613"/>
      <c r="S58" s="614"/>
      <c r="T58" s="612"/>
      <c r="U58" s="613"/>
      <c r="V58" s="613"/>
      <c r="W58" s="614"/>
      <c r="X58" s="612"/>
      <c r="Y58" s="613"/>
      <c r="Z58" s="613"/>
      <c r="AA58" s="614"/>
      <c r="AC58" s="126">
        <f>SUM(L58:AA58)</f>
        <v>0</v>
      </c>
    </row>
    <row r="59" spans="1:29" s="126" customFormat="1" ht="18" customHeight="1">
      <c r="A59" s="460"/>
      <c r="B59" s="461"/>
      <c r="C59" s="462"/>
      <c r="D59" s="670"/>
      <c r="E59" s="366"/>
      <c r="F59" s="671"/>
      <c r="G59" s="495" t="s">
        <v>21</v>
      </c>
      <c r="H59" s="496"/>
      <c r="I59" s="496"/>
      <c r="J59" s="496"/>
      <c r="K59" s="497"/>
      <c r="L59" s="648"/>
      <c r="M59" s="649"/>
      <c r="N59" s="649"/>
      <c r="O59" s="650"/>
      <c r="P59" s="648"/>
      <c r="Q59" s="649"/>
      <c r="R59" s="649"/>
      <c r="S59" s="650"/>
      <c r="T59" s="648"/>
      <c r="U59" s="649"/>
      <c r="V59" s="649"/>
      <c r="W59" s="650"/>
      <c r="X59" s="648"/>
      <c r="Y59" s="649"/>
      <c r="Z59" s="649"/>
      <c r="AA59" s="650"/>
      <c r="AC59" s="126">
        <f>SUM(L59:AA59)</f>
        <v>0</v>
      </c>
    </row>
    <row r="60" spans="1:29" s="126" customFormat="1" ht="18" customHeight="1" thickBot="1">
      <c r="A60" s="460"/>
      <c r="B60" s="461"/>
      <c r="C60" s="462"/>
      <c r="D60" s="672"/>
      <c r="E60" s="370"/>
      <c r="F60" s="673"/>
      <c r="G60" s="495" t="s">
        <v>39</v>
      </c>
      <c r="H60" s="496"/>
      <c r="I60" s="496"/>
      <c r="J60" s="496"/>
      <c r="K60" s="497"/>
      <c r="L60" s="618"/>
      <c r="M60" s="619"/>
      <c r="N60" s="619"/>
      <c r="O60" s="620"/>
      <c r="P60" s="618"/>
      <c r="Q60" s="619"/>
      <c r="R60" s="619"/>
      <c r="S60" s="620"/>
      <c r="T60" s="618"/>
      <c r="U60" s="619"/>
      <c r="V60" s="619"/>
      <c r="W60" s="620"/>
      <c r="X60" s="618"/>
      <c r="Y60" s="619"/>
      <c r="Z60" s="619"/>
      <c r="AA60" s="620"/>
      <c r="AC60" s="126">
        <f>SUM(L60:AA60)</f>
        <v>0</v>
      </c>
    </row>
    <row r="61" spans="1:29" ht="18" customHeight="1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98"/>
      <c r="P61" s="199"/>
      <c r="Q61" s="200" t="s">
        <v>120</v>
      </c>
      <c r="R61" s="201"/>
      <c r="S61" s="202"/>
      <c r="T61" s="202"/>
      <c r="U61" s="202"/>
      <c r="V61" s="202"/>
      <c r="W61" s="202"/>
      <c r="X61" s="203"/>
      <c r="Y61" s="167"/>
      <c r="Z61" s="202"/>
      <c r="AA61" s="204"/>
    </row>
    <row r="62" spans="1:29" ht="18" customHeight="1">
      <c r="A62" s="205" t="s">
        <v>22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76"/>
      <c r="P62" s="206"/>
      <c r="Q62" s="13" t="s">
        <v>23</v>
      </c>
      <c r="R62" s="23"/>
      <c r="S62" s="90"/>
      <c r="T62" s="90"/>
      <c r="U62" s="90"/>
      <c r="V62" s="90"/>
      <c r="W62" s="90"/>
      <c r="X62" s="90"/>
      <c r="Y62" s="90"/>
      <c r="Z62" s="90"/>
      <c r="AA62" s="207"/>
    </row>
    <row r="63" spans="1:29" ht="18" customHeight="1">
      <c r="A63" s="208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209"/>
      <c r="P63" s="210"/>
      <c r="Q63" s="24" t="s">
        <v>9</v>
      </c>
      <c r="R63" s="87" t="s">
        <v>49</v>
      </c>
      <c r="S63" s="83"/>
      <c r="T63" s="83"/>
      <c r="U63" s="83"/>
      <c r="V63" s="83"/>
      <c r="W63" s="83"/>
      <c r="X63" s="83"/>
      <c r="Y63" s="83"/>
      <c r="Z63" s="83"/>
      <c r="AA63" s="211"/>
    </row>
    <row r="64" spans="1:29" ht="18" customHeight="1">
      <c r="A64" s="85"/>
      <c r="B64" s="12"/>
      <c r="C64" s="24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209"/>
      <c r="P64" s="210"/>
      <c r="Q64" s="24" t="s">
        <v>10</v>
      </c>
      <c r="R64" s="87" t="s">
        <v>50</v>
      </c>
      <c r="S64" s="83"/>
      <c r="T64" s="83"/>
      <c r="U64" s="80"/>
      <c r="V64" s="83"/>
      <c r="W64" s="83"/>
      <c r="X64" s="83"/>
      <c r="Y64" s="83"/>
      <c r="Z64" s="83"/>
      <c r="AA64" s="211"/>
    </row>
    <row r="65" spans="1:27" ht="18" customHeight="1">
      <c r="A65" s="85"/>
      <c r="B65" s="12"/>
      <c r="C65" s="12"/>
      <c r="D65" s="1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176"/>
      <c r="P65" s="210"/>
      <c r="Q65" s="24" t="s">
        <v>11</v>
      </c>
      <c r="R65" s="87" t="s">
        <v>51</v>
      </c>
      <c r="S65" s="83"/>
      <c r="T65" s="83"/>
      <c r="U65" s="83"/>
      <c r="V65" s="83"/>
      <c r="W65" s="83"/>
      <c r="X65" s="83"/>
      <c r="Y65" s="83"/>
      <c r="Z65" s="83"/>
      <c r="AA65" s="211"/>
    </row>
    <row r="66" spans="1:27" ht="18" customHeight="1">
      <c r="A66" s="8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76"/>
      <c r="P66" s="210"/>
      <c r="Q66" s="24" t="s">
        <v>47</v>
      </c>
      <c r="R66" s="87" t="s">
        <v>52</v>
      </c>
      <c r="S66" s="83"/>
      <c r="T66" s="83"/>
      <c r="U66" s="83"/>
      <c r="V66" s="83"/>
      <c r="W66" s="83"/>
      <c r="X66" s="83"/>
      <c r="Y66" s="83"/>
      <c r="Z66" s="83"/>
      <c r="AA66" s="211"/>
    </row>
    <row r="67" spans="1:27" ht="18" customHeight="1">
      <c r="A67" s="85"/>
      <c r="B67" s="1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176"/>
      <c r="P67" s="210"/>
      <c r="Q67" s="24" t="s">
        <v>24</v>
      </c>
      <c r="R67" s="87" t="s">
        <v>53</v>
      </c>
      <c r="S67" s="83"/>
      <c r="T67" s="83"/>
      <c r="U67" s="83"/>
      <c r="V67" s="80"/>
      <c r="W67" s="80"/>
      <c r="X67" s="80"/>
      <c r="Y67" s="80"/>
      <c r="Z67" s="83"/>
      <c r="AA67" s="211"/>
    </row>
    <row r="68" spans="1:27" ht="18" customHeight="1" thickBot="1">
      <c r="A68" s="85"/>
      <c r="B68" s="1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176"/>
      <c r="P68" s="210"/>
      <c r="Q68" s="24" t="s">
        <v>54</v>
      </c>
      <c r="R68" s="87" t="s">
        <v>55</v>
      </c>
      <c r="S68" s="83"/>
      <c r="T68" s="83"/>
      <c r="U68" s="83"/>
      <c r="V68" s="83"/>
      <c r="W68" s="83"/>
      <c r="X68" s="83"/>
      <c r="Y68" s="83"/>
      <c r="Z68" s="83"/>
      <c r="AA68" s="211"/>
    </row>
    <row r="69" spans="1:27" ht="18" customHeight="1" thickBot="1">
      <c r="A69" s="212"/>
      <c r="B69" s="1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176"/>
      <c r="P69" s="210"/>
      <c r="Q69" s="213"/>
      <c r="R69" s="214" t="s">
        <v>25</v>
      </c>
      <c r="S69" s="80" t="s">
        <v>26</v>
      </c>
      <c r="T69" s="83"/>
      <c r="U69" s="83"/>
      <c r="V69" s="83"/>
      <c r="W69" s="83"/>
      <c r="X69" s="83"/>
      <c r="Y69" s="83"/>
      <c r="Z69" s="83"/>
      <c r="AA69" s="211"/>
    </row>
    <row r="70" spans="1:27" ht="18" customHeight="1" thickBot="1">
      <c r="A70" s="7"/>
      <c r="C70" s="12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176"/>
      <c r="P70" s="210"/>
      <c r="Q70" s="215"/>
      <c r="R70" s="214" t="s">
        <v>25</v>
      </c>
      <c r="S70" s="80" t="s">
        <v>104</v>
      </c>
      <c r="T70" s="80"/>
      <c r="U70" s="80"/>
      <c r="V70" s="80"/>
      <c r="W70" s="80"/>
      <c r="X70" s="80"/>
      <c r="Y70" s="80"/>
      <c r="Z70" s="80"/>
      <c r="AA70" s="94"/>
    </row>
    <row r="71" spans="1:27" ht="18" customHeight="1" thickBot="1">
      <c r="A71" s="216"/>
      <c r="B71" s="27"/>
      <c r="C71" s="27"/>
      <c r="D71" s="27"/>
      <c r="E71" s="217"/>
      <c r="F71" s="217"/>
      <c r="G71" s="217"/>
      <c r="H71" s="217"/>
      <c r="I71" s="217"/>
      <c r="J71" s="217"/>
      <c r="K71" s="27"/>
      <c r="L71" s="27"/>
      <c r="M71" s="27"/>
      <c r="N71" s="27"/>
      <c r="O71" s="218"/>
      <c r="P71" s="663" t="s">
        <v>27</v>
      </c>
      <c r="Q71" s="664"/>
      <c r="R71" s="664"/>
      <c r="S71" s="664"/>
      <c r="T71" s="664"/>
      <c r="U71" s="664"/>
      <c r="V71" s="664"/>
      <c r="W71" s="664"/>
      <c r="X71" s="664"/>
      <c r="Y71" s="664"/>
      <c r="Z71" s="664"/>
      <c r="AA71" s="665"/>
    </row>
    <row r="72" spans="1:27" ht="18" customHeight="1" thickBot="1">
      <c r="A72" s="27"/>
      <c r="B72" s="24"/>
      <c r="C72" s="24"/>
      <c r="D72" s="24"/>
      <c r="E72" s="219"/>
      <c r="F72" s="219"/>
      <c r="G72" s="219"/>
      <c r="H72" s="219"/>
      <c r="I72" s="219"/>
      <c r="J72" s="219"/>
      <c r="K72" s="24"/>
      <c r="L72" s="24"/>
      <c r="M72" s="24"/>
      <c r="N72" s="24"/>
      <c r="O72" s="24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30"/>
    </row>
    <row r="73" spans="1:27" ht="18" customHeight="1">
      <c r="A73" s="173"/>
      <c r="B73" s="174"/>
      <c r="C73" s="175"/>
      <c r="D73" s="392" t="str">
        <f>(D29)</f>
        <v>PLAN STUDIÓW NR …</v>
      </c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659"/>
      <c r="T73" s="400"/>
      <c r="U73" s="401"/>
      <c r="V73" s="401"/>
      <c r="W73" s="401"/>
      <c r="X73" s="401"/>
      <c r="Y73" s="401"/>
      <c r="Z73" s="401"/>
      <c r="AA73" s="402"/>
    </row>
    <row r="74" spans="1:27" ht="18" customHeight="1">
      <c r="A74" s="694"/>
      <c r="B74" s="695"/>
      <c r="C74" s="696"/>
      <c r="D74" s="396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660"/>
      <c r="T74" s="624"/>
      <c r="U74" s="625"/>
      <c r="V74" s="625"/>
      <c r="W74" s="625"/>
      <c r="X74" s="625"/>
      <c r="Y74" s="625"/>
      <c r="Z74" s="625"/>
      <c r="AA74" s="626"/>
    </row>
    <row r="75" spans="1:27" ht="18" customHeight="1">
      <c r="A75" s="403" t="str">
        <f>(A31)</f>
        <v>WYDZIAŁ ……………..</v>
      </c>
      <c r="B75" s="366"/>
      <c r="C75" s="367"/>
      <c r="D75" s="396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660"/>
      <c r="T75" s="624"/>
      <c r="U75" s="625"/>
      <c r="V75" s="625"/>
      <c r="W75" s="625"/>
      <c r="X75" s="625"/>
      <c r="Y75" s="625"/>
      <c r="Z75" s="625"/>
      <c r="AA75" s="626"/>
    </row>
    <row r="76" spans="1:27" ht="18" customHeight="1">
      <c r="A76" s="403"/>
      <c r="B76" s="366"/>
      <c r="C76" s="367"/>
      <c r="D76" s="12" t="s">
        <v>77</v>
      </c>
      <c r="E76" s="23"/>
      <c r="F76" s="23"/>
      <c r="G76" s="23"/>
      <c r="H76" s="13" t="str">
        <f>(C7)</f>
        <v>PROFIL OGÓLNOAKADEMICKI/PRAKTYCZNY</v>
      </c>
      <c r="J76" s="14"/>
      <c r="K76" s="14"/>
      <c r="L76" s="14"/>
      <c r="M76" s="14"/>
      <c r="N76" s="14"/>
      <c r="O76" s="14"/>
      <c r="P76" s="24"/>
      <c r="Q76" s="24"/>
      <c r="R76" s="24"/>
      <c r="S76" s="176"/>
      <c r="T76" s="365"/>
      <c r="U76" s="366"/>
      <c r="V76" s="366"/>
      <c r="W76" s="366"/>
      <c r="X76" s="366"/>
      <c r="Y76" s="366"/>
      <c r="Z76" s="366"/>
      <c r="AA76" s="368"/>
    </row>
    <row r="77" spans="1:27" ht="18" customHeight="1">
      <c r="A77" s="365"/>
      <c r="B77" s="366"/>
      <c r="C77" s="367"/>
      <c r="D77" s="12" t="s">
        <v>60</v>
      </c>
      <c r="E77" s="23"/>
      <c r="F77" s="23"/>
      <c r="G77" s="12"/>
      <c r="H77" s="14" t="str">
        <f>(H33)</f>
        <v>STUDIA DRUGIEGO STOPNIA (1,5/2-letnie)</v>
      </c>
      <c r="J77" s="14"/>
      <c r="K77" s="14"/>
      <c r="L77" s="14"/>
      <c r="M77" s="14"/>
      <c r="N77" s="14"/>
      <c r="O77" s="14"/>
      <c r="P77" s="24"/>
      <c r="Q77" s="24"/>
      <c r="R77" s="24"/>
      <c r="S77" s="176"/>
      <c r="T77" s="361"/>
      <c r="U77" s="362"/>
      <c r="V77" s="362"/>
      <c r="W77" s="362"/>
      <c r="X77" s="362"/>
      <c r="Y77" s="362"/>
      <c r="Z77" s="362"/>
      <c r="AA77" s="363"/>
    </row>
    <row r="78" spans="1:27" ht="18" customHeight="1">
      <c r="A78" s="365"/>
      <c r="B78" s="366"/>
      <c r="C78" s="367"/>
      <c r="D78" s="12" t="s">
        <v>59</v>
      </c>
      <c r="E78" s="23"/>
      <c r="F78" s="23"/>
      <c r="G78" s="12"/>
      <c r="H78" s="14" t="str">
        <f>(C9)</f>
        <v>STUDIA STACJONARNE / NIESTACJONARNE</v>
      </c>
      <c r="J78" s="14"/>
      <c r="K78" s="14"/>
      <c r="L78" s="14"/>
      <c r="M78" s="14"/>
      <c r="N78" s="14"/>
      <c r="O78" s="14"/>
      <c r="P78" s="24"/>
      <c r="Q78" s="24"/>
      <c r="R78" s="24"/>
      <c r="S78" s="176"/>
      <c r="T78" s="361" t="s">
        <v>75</v>
      </c>
      <c r="U78" s="362"/>
      <c r="V78" s="362"/>
      <c r="W78" s="362"/>
      <c r="X78" s="362"/>
      <c r="Y78" s="362"/>
      <c r="Z78" s="362"/>
      <c r="AA78" s="363"/>
    </row>
    <row r="79" spans="1:27" ht="18" customHeight="1">
      <c r="A79" s="361"/>
      <c r="B79" s="362"/>
      <c r="C79" s="364"/>
      <c r="D79" s="12" t="s">
        <v>0</v>
      </c>
      <c r="E79" s="12"/>
      <c r="F79" s="12"/>
      <c r="G79" s="12"/>
      <c r="H79" s="14" t="str">
        <f>(C6)</f>
        <v>………………………………………………………….</v>
      </c>
      <c r="J79" s="14"/>
      <c r="K79" s="14"/>
      <c r="L79" s="14"/>
      <c r="M79" s="14"/>
      <c r="N79" s="14"/>
      <c r="O79" s="14"/>
      <c r="P79" s="24"/>
      <c r="Q79" s="24"/>
      <c r="R79" s="24"/>
      <c r="S79" s="176"/>
      <c r="T79" s="361" t="s">
        <v>76</v>
      </c>
      <c r="U79" s="362"/>
      <c r="V79" s="362"/>
      <c r="W79" s="362"/>
      <c r="X79" s="362"/>
      <c r="Y79" s="362"/>
      <c r="Z79" s="362"/>
      <c r="AA79" s="363"/>
    </row>
    <row r="80" spans="1:27" ht="18" customHeight="1">
      <c r="A80" s="365"/>
      <c r="B80" s="366"/>
      <c r="C80" s="367"/>
      <c r="D80" s="25" t="s">
        <v>1</v>
      </c>
      <c r="E80" s="12"/>
      <c r="F80" s="12"/>
      <c r="G80" s="12"/>
      <c r="H80" s="14" t="s">
        <v>61</v>
      </c>
      <c r="J80" s="24"/>
      <c r="K80" s="14"/>
      <c r="L80" s="14"/>
      <c r="M80" s="14"/>
      <c r="N80" s="14"/>
      <c r="O80" s="14"/>
      <c r="P80" s="24"/>
      <c r="Q80" s="24"/>
      <c r="R80" s="24"/>
      <c r="S80" s="176"/>
      <c r="T80" s="361"/>
      <c r="U80" s="362"/>
      <c r="V80" s="362"/>
      <c r="W80" s="362"/>
      <c r="X80" s="362"/>
      <c r="Y80" s="362"/>
      <c r="Z80" s="362"/>
      <c r="AA80" s="363"/>
    </row>
    <row r="81" spans="1:27" ht="18" customHeight="1" thickBot="1">
      <c r="A81" s="177"/>
      <c r="B81" s="30"/>
      <c r="C81" s="178"/>
      <c r="D81" s="25"/>
      <c r="E81" s="12"/>
      <c r="F81" s="12"/>
      <c r="G81" s="12"/>
      <c r="H81" s="12"/>
      <c r="I81" s="179"/>
      <c r="J81" s="12"/>
      <c r="K81" s="179"/>
      <c r="L81" s="14"/>
      <c r="M81" s="14"/>
      <c r="N81" s="14"/>
      <c r="O81" s="14"/>
      <c r="P81" s="24"/>
      <c r="Q81" s="24"/>
      <c r="R81" s="24"/>
      <c r="S81" s="176"/>
      <c r="T81" s="406"/>
      <c r="U81" s="407"/>
      <c r="V81" s="407"/>
      <c r="W81" s="407"/>
      <c r="X81" s="407"/>
      <c r="Y81" s="407"/>
      <c r="Z81" s="407"/>
      <c r="AA81" s="408"/>
    </row>
    <row r="82" spans="1:27" ht="10.5" customHeight="1" thickBot="1">
      <c r="A82" s="692"/>
      <c r="B82" s="617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7"/>
      <c r="X82" s="617"/>
      <c r="Y82" s="617"/>
      <c r="Z82" s="617"/>
      <c r="AA82" s="693"/>
    </row>
    <row r="83" spans="1:27" ht="18" customHeight="1">
      <c r="A83" s="409" t="s">
        <v>41</v>
      </c>
      <c r="B83" s="498" t="s">
        <v>74</v>
      </c>
      <c r="C83" s="419"/>
      <c r="D83" s="418" t="s">
        <v>3</v>
      </c>
      <c r="E83" s="419"/>
      <c r="F83" s="420"/>
      <c r="G83" s="424" t="s">
        <v>4</v>
      </c>
      <c r="H83" s="425"/>
      <c r="I83" s="425"/>
      <c r="J83" s="425"/>
      <c r="K83" s="425"/>
      <c r="L83" s="424" t="s">
        <v>42</v>
      </c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6"/>
    </row>
    <row r="84" spans="1:27" ht="18" customHeight="1">
      <c r="A84" s="410"/>
      <c r="B84" s="499"/>
      <c r="C84" s="422"/>
      <c r="D84" s="421"/>
      <c r="E84" s="422"/>
      <c r="F84" s="423"/>
      <c r="G84" s="627" t="s">
        <v>5</v>
      </c>
      <c r="H84" s="372" t="s">
        <v>6</v>
      </c>
      <c r="I84" s="372"/>
      <c r="J84" s="372"/>
      <c r="K84" s="374"/>
      <c r="L84" s="379" t="s">
        <v>43</v>
      </c>
      <c r="M84" s="381"/>
      <c r="N84" s="381"/>
      <c r="O84" s="495"/>
      <c r="P84" s="379" t="s">
        <v>44</v>
      </c>
      <c r="Q84" s="381"/>
      <c r="R84" s="381"/>
      <c r="S84" s="639"/>
      <c r="T84" s="427" t="s">
        <v>45</v>
      </c>
      <c r="U84" s="381"/>
      <c r="V84" s="381"/>
      <c r="W84" s="495"/>
      <c r="X84" s="379" t="s">
        <v>46</v>
      </c>
      <c r="Y84" s="381"/>
      <c r="Z84" s="381"/>
      <c r="AA84" s="639"/>
    </row>
    <row r="85" spans="1:27" ht="18" customHeight="1">
      <c r="A85" s="410"/>
      <c r="B85" s="499"/>
      <c r="C85" s="422"/>
      <c r="D85" s="383" t="s">
        <v>7</v>
      </c>
      <c r="E85" s="385" t="s">
        <v>8</v>
      </c>
      <c r="F85" s="633" t="s">
        <v>39</v>
      </c>
      <c r="G85" s="628"/>
      <c r="H85" s="372" t="s">
        <v>9</v>
      </c>
      <c r="I85" s="372" t="s">
        <v>10</v>
      </c>
      <c r="J85" s="372" t="s">
        <v>11</v>
      </c>
      <c r="K85" s="374" t="s">
        <v>37</v>
      </c>
      <c r="L85" s="636" t="s">
        <v>121</v>
      </c>
      <c r="M85" s="637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7"/>
      <c r="AA85" s="638"/>
    </row>
    <row r="86" spans="1:27" ht="18" customHeight="1">
      <c r="A86" s="410"/>
      <c r="B86" s="499"/>
      <c r="C86" s="422"/>
      <c r="D86" s="383"/>
      <c r="E86" s="439"/>
      <c r="F86" s="634"/>
      <c r="G86" s="628"/>
      <c r="H86" s="372"/>
      <c r="I86" s="372"/>
      <c r="J86" s="372"/>
      <c r="K86" s="374"/>
      <c r="L86" s="430" t="s">
        <v>9</v>
      </c>
      <c r="M86" s="431" t="s">
        <v>10</v>
      </c>
      <c r="N86" s="603" t="s">
        <v>11</v>
      </c>
      <c r="O86" s="181" t="s">
        <v>47</v>
      </c>
      <c r="P86" s="430" t="s">
        <v>9</v>
      </c>
      <c r="Q86" s="431" t="s">
        <v>10</v>
      </c>
      <c r="R86" s="603" t="s">
        <v>11</v>
      </c>
      <c r="S86" s="181" t="s">
        <v>47</v>
      </c>
      <c r="T86" s="430" t="s">
        <v>9</v>
      </c>
      <c r="U86" s="431" t="s">
        <v>10</v>
      </c>
      <c r="V86" s="603" t="s">
        <v>11</v>
      </c>
      <c r="W86" s="181" t="s">
        <v>47</v>
      </c>
      <c r="X86" s="430" t="s">
        <v>9</v>
      </c>
      <c r="Y86" s="431" t="s">
        <v>10</v>
      </c>
      <c r="Z86" s="603" t="s">
        <v>11</v>
      </c>
      <c r="AA86" s="181" t="s">
        <v>47</v>
      </c>
    </row>
    <row r="87" spans="1:27" ht="18" customHeight="1" thickBot="1">
      <c r="A87" s="411"/>
      <c r="B87" s="500"/>
      <c r="C87" s="485"/>
      <c r="D87" s="384"/>
      <c r="E87" s="386"/>
      <c r="F87" s="635"/>
      <c r="G87" s="629"/>
      <c r="H87" s="373"/>
      <c r="I87" s="373"/>
      <c r="J87" s="373"/>
      <c r="K87" s="375"/>
      <c r="L87" s="609"/>
      <c r="M87" s="373"/>
      <c r="N87" s="604"/>
      <c r="O87" s="182" t="s">
        <v>24</v>
      </c>
      <c r="P87" s="609"/>
      <c r="Q87" s="373"/>
      <c r="R87" s="604"/>
      <c r="S87" s="182" t="s">
        <v>24</v>
      </c>
      <c r="T87" s="609"/>
      <c r="U87" s="373"/>
      <c r="V87" s="604"/>
      <c r="W87" s="182" t="s">
        <v>24</v>
      </c>
      <c r="X87" s="609"/>
      <c r="Y87" s="373"/>
      <c r="Z87" s="604"/>
      <c r="AA87" s="182" t="s">
        <v>24</v>
      </c>
    </row>
    <row r="88" spans="1:27" ht="18" customHeight="1" thickBot="1">
      <c r="A88" s="34" t="s">
        <v>28</v>
      </c>
      <c r="B88" s="220" t="s">
        <v>57</v>
      </c>
      <c r="C88" s="526"/>
      <c r="D88" s="526"/>
      <c r="E88" s="526"/>
      <c r="F88" s="526"/>
      <c r="G88" s="526"/>
      <c r="H88" s="526"/>
      <c r="I88" s="526"/>
      <c r="J88" s="526"/>
      <c r="K88" s="526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  <c r="Z88" s="654"/>
      <c r="AA88" s="655"/>
    </row>
    <row r="89" spans="1:27" ht="18" customHeight="1">
      <c r="A89" s="221" t="s">
        <v>13</v>
      </c>
      <c r="B89" s="701"/>
      <c r="C89" s="702"/>
      <c r="D89" s="183"/>
      <c r="E89" s="132"/>
      <c r="F89" s="40"/>
      <c r="G89" s="43">
        <f t="shared" ref="G89:G94" si="3">SUM(H89:K89)</f>
        <v>0</v>
      </c>
      <c r="H89" s="134"/>
      <c r="I89" s="134"/>
      <c r="J89" s="134"/>
      <c r="K89" s="106"/>
      <c r="L89" s="109"/>
      <c r="M89" s="134"/>
      <c r="N89" s="134"/>
      <c r="O89" s="106"/>
      <c r="P89" s="109"/>
      <c r="Q89" s="134"/>
      <c r="R89" s="134"/>
      <c r="S89" s="106"/>
      <c r="T89" s="109"/>
      <c r="U89" s="134"/>
      <c r="V89" s="134"/>
      <c r="W89" s="106"/>
      <c r="X89" s="109"/>
      <c r="Y89" s="134"/>
      <c r="Z89" s="134"/>
      <c r="AA89" s="106"/>
    </row>
    <row r="90" spans="1:27" ht="18" customHeight="1">
      <c r="A90" s="222" t="s">
        <v>14</v>
      </c>
      <c r="B90" s="615"/>
      <c r="C90" s="616"/>
      <c r="D90" s="53"/>
      <c r="E90" s="49"/>
      <c r="F90" s="51"/>
      <c r="G90" s="50">
        <f t="shared" si="3"/>
        <v>0</v>
      </c>
      <c r="H90" s="113"/>
      <c r="I90" s="113"/>
      <c r="J90" s="113"/>
      <c r="K90" s="111"/>
      <c r="L90" s="112"/>
      <c r="M90" s="113"/>
      <c r="N90" s="113"/>
      <c r="O90" s="111"/>
      <c r="P90" s="112"/>
      <c r="Q90" s="113"/>
      <c r="R90" s="113"/>
      <c r="S90" s="111"/>
      <c r="T90" s="112"/>
      <c r="U90" s="113"/>
      <c r="V90" s="113"/>
      <c r="W90" s="111"/>
      <c r="X90" s="112"/>
      <c r="Y90" s="113"/>
      <c r="Z90" s="113"/>
      <c r="AA90" s="111"/>
    </row>
    <row r="91" spans="1:27" ht="18" customHeight="1">
      <c r="A91" s="222" t="s">
        <v>15</v>
      </c>
      <c r="B91" s="615"/>
      <c r="C91" s="616"/>
      <c r="D91" s="53"/>
      <c r="E91" s="49"/>
      <c r="F91" s="51"/>
      <c r="G91" s="50">
        <f t="shared" si="3"/>
        <v>0</v>
      </c>
      <c r="H91" s="113"/>
      <c r="I91" s="113"/>
      <c r="J91" s="113"/>
      <c r="K91" s="111"/>
      <c r="L91" s="112"/>
      <c r="M91" s="113"/>
      <c r="N91" s="113"/>
      <c r="O91" s="111"/>
      <c r="P91" s="112"/>
      <c r="Q91" s="113"/>
      <c r="R91" s="113"/>
      <c r="S91" s="111"/>
      <c r="T91" s="112"/>
      <c r="U91" s="113"/>
      <c r="V91" s="113"/>
      <c r="W91" s="111"/>
      <c r="X91" s="112"/>
      <c r="Y91" s="113"/>
      <c r="Z91" s="113"/>
      <c r="AA91" s="111"/>
    </row>
    <row r="92" spans="1:27" ht="18" customHeight="1">
      <c r="A92" s="222" t="s">
        <v>16</v>
      </c>
      <c r="B92" s="615"/>
      <c r="C92" s="616"/>
      <c r="D92" s="53"/>
      <c r="E92" s="49"/>
      <c r="F92" s="51"/>
      <c r="G92" s="50">
        <f t="shared" si="3"/>
        <v>0</v>
      </c>
      <c r="H92" s="113"/>
      <c r="I92" s="113"/>
      <c r="J92" s="113"/>
      <c r="K92" s="111"/>
      <c r="L92" s="112"/>
      <c r="M92" s="113"/>
      <c r="N92" s="113"/>
      <c r="O92" s="111"/>
      <c r="P92" s="112"/>
      <c r="Q92" s="138"/>
      <c r="R92" s="113"/>
      <c r="S92" s="111"/>
      <c r="T92" s="146"/>
      <c r="U92" s="122"/>
      <c r="V92" s="122"/>
      <c r="W92" s="119"/>
      <c r="X92" s="146"/>
      <c r="Y92" s="122"/>
      <c r="Z92" s="122"/>
      <c r="AA92" s="119"/>
    </row>
    <row r="93" spans="1:27" ht="18" customHeight="1">
      <c r="A93" s="222" t="s">
        <v>17</v>
      </c>
      <c r="B93" s="703"/>
      <c r="C93" s="704"/>
      <c r="D93" s="53"/>
      <c r="E93" s="49"/>
      <c r="F93" s="51"/>
      <c r="G93" s="50">
        <f t="shared" si="3"/>
        <v>0</v>
      </c>
      <c r="H93" s="113"/>
      <c r="I93" s="113"/>
      <c r="J93" s="113"/>
      <c r="K93" s="111"/>
      <c r="L93" s="112"/>
      <c r="M93" s="113"/>
      <c r="N93" s="113"/>
      <c r="O93" s="111"/>
      <c r="P93" s="112"/>
      <c r="Q93" s="138"/>
      <c r="R93" s="113"/>
      <c r="S93" s="111"/>
      <c r="T93" s="146"/>
      <c r="U93" s="122"/>
      <c r="V93" s="122"/>
      <c r="W93" s="119"/>
      <c r="X93" s="146"/>
      <c r="Y93" s="122"/>
      <c r="Z93" s="122"/>
      <c r="AA93" s="119"/>
    </row>
    <row r="94" spans="1:27" ht="39.6" customHeight="1" thickBot="1">
      <c r="A94" s="223" t="s">
        <v>29</v>
      </c>
      <c r="B94" s="519" t="s">
        <v>69</v>
      </c>
      <c r="C94" s="520"/>
      <c r="D94" s="224"/>
      <c r="E94" s="225"/>
      <c r="F94" s="123">
        <v>20</v>
      </c>
      <c r="G94" s="142">
        <f t="shared" si="3"/>
        <v>0</v>
      </c>
      <c r="H94" s="143"/>
      <c r="I94" s="143"/>
      <c r="J94" s="143"/>
      <c r="K94" s="123"/>
      <c r="L94" s="142"/>
      <c r="M94" s="143"/>
      <c r="N94" s="143"/>
      <c r="O94" s="123"/>
      <c r="P94" s="142"/>
      <c r="Q94" s="226"/>
      <c r="R94" s="143"/>
      <c r="S94" s="123"/>
      <c r="T94" s="112"/>
      <c r="U94" s="113"/>
      <c r="V94" s="113"/>
      <c r="W94" s="111"/>
      <c r="X94" s="521" t="s">
        <v>70</v>
      </c>
      <c r="Y94" s="522"/>
      <c r="Z94" s="522"/>
      <c r="AA94" s="523"/>
    </row>
    <row r="95" spans="1:27" ht="18" customHeight="1" thickTop="1">
      <c r="A95" s="60"/>
      <c r="B95" s="684" t="s">
        <v>18</v>
      </c>
      <c r="C95" s="685"/>
      <c r="D95" s="705">
        <f t="shared" ref="D95:W95" si="4">SUM(D89:D94)</f>
        <v>0</v>
      </c>
      <c r="E95" s="688">
        <f t="shared" si="4"/>
        <v>0</v>
      </c>
      <c r="F95" s="680">
        <f t="shared" si="4"/>
        <v>20</v>
      </c>
      <c r="G95" s="682">
        <f t="shared" si="4"/>
        <v>0</v>
      </c>
      <c r="H95" s="688">
        <f t="shared" si="4"/>
        <v>0</v>
      </c>
      <c r="I95" s="688">
        <f t="shared" si="4"/>
        <v>0</v>
      </c>
      <c r="J95" s="688">
        <f t="shared" si="4"/>
        <v>0</v>
      </c>
      <c r="K95" s="680">
        <f t="shared" si="4"/>
        <v>0</v>
      </c>
      <c r="L95" s="227">
        <f t="shared" si="4"/>
        <v>0</v>
      </c>
      <c r="M95" s="228">
        <f t="shared" si="4"/>
        <v>0</v>
      </c>
      <c r="N95" s="228">
        <f t="shared" si="4"/>
        <v>0</v>
      </c>
      <c r="O95" s="229">
        <f t="shared" si="4"/>
        <v>0</v>
      </c>
      <c r="P95" s="227">
        <f t="shared" si="4"/>
        <v>0</v>
      </c>
      <c r="Q95" s="228">
        <f t="shared" si="4"/>
        <v>0</v>
      </c>
      <c r="R95" s="228">
        <f t="shared" si="4"/>
        <v>0</v>
      </c>
      <c r="S95" s="230">
        <f t="shared" si="4"/>
        <v>0</v>
      </c>
      <c r="T95" s="231">
        <f t="shared" si="4"/>
        <v>0</v>
      </c>
      <c r="U95" s="228">
        <f t="shared" si="4"/>
        <v>0</v>
      </c>
      <c r="V95" s="228">
        <f t="shared" si="4"/>
        <v>0</v>
      </c>
      <c r="W95" s="229">
        <f t="shared" si="4"/>
        <v>0</v>
      </c>
      <c r="X95" s="227">
        <f>SUM(X89:X93)</f>
        <v>0</v>
      </c>
      <c r="Y95" s="227">
        <f>SUM(Y89:Y93)</f>
        <v>0</v>
      </c>
      <c r="Z95" s="227">
        <f>SUM(Z89:Z93)</f>
        <v>0</v>
      </c>
      <c r="AA95" s="232">
        <f>SUM(AA89:AA93)</f>
        <v>0</v>
      </c>
    </row>
    <row r="96" spans="1:27" ht="18" customHeight="1" thickBot="1">
      <c r="A96" s="66"/>
      <c r="B96" s="686"/>
      <c r="C96" s="687"/>
      <c r="D96" s="706"/>
      <c r="E96" s="689"/>
      <c r="F96" s="681"/>
      <c r="G96" s="683"/>
      <c r="H96" s="689"/>
      <c r="I96" s="689"/>
      <c r="J96" s="689"/>
      <c r="K96" s="681"/>
      <c r="L96" s="651">
        <f>SUM(L95:O95)</f>
        <v>0</v>
      </c>
      <c r="M96" s="652"/>
      <c r="N96" s="652"/>
      <c r="O96" s="653"/>
      <c r="P96" s="651">
        <f>SUM(P95:S95)</f>
        <v>0</v>
      </c>
      <c r="Q96" s="652"/>
      <c r="R96" s="652"/>
      <c r="S96" s="653"/>
      <c r="T96" s="651">
        <f>SUM(T95:W95)</f>
        <v>0</v>
      </c>
      <c r="U96" s="652"/>
      <c r="V96" s="652"/>
      <c r="W96" s="653"/>
      <c r="X96" s="651">
        <f>SUM(X95:AA95)</f>
        <v>0</v>
      </c>
      <c r="Y96" s="652"/>
      <c r="Z96" s="652"/>
      <c r="AA96" s="653"/>
    </row>
    <row r="97" spans="1:29" ht="18" customHeight="1">
      <c r="A97" s="460" t="s">
        <v>58</v>
      </c>
      <c r="B97" s="461"/>
      <c r="C97" s="462"/>
      <c r="D97" s="645" t="s">
        <v>7</v>
      </c>
      <c r="E97" s="631" t="s">
        <v>8</v>
      </c>
      <c r="F97" s="633" t="s">
        <v>39</v>
      </c>
      <c r="G97" s="666" t="s">
        <v>5</v>
      </c>
      <c r="H97" s="372" t="s">
        <v>9</v>
      </c>
      <c r="I97" s="372" t="s">
        <v>10</v>
      </c>
      <c r="J97" s="372" t="s">
        <v>11</v>
      </c>
      <c r="K97" s="374" t="s">
        <v>37</v>
      </c>
      <c r="L97" s="605" t="s">
        <v>43</v>
      </c>
      <c r="M97" s="606"/>
      <c r="N97" s="606"/>
      <c r="O97" s="479"/>
      <c r="P97" s="605" t="s">
        <v>44</v>
      </c>
      <c r="Q97" s="606"/>
      <c r="R97" s="606"/>
      <c r="S97" s="607"/>
      <c r="T97" s="608" t="s">
        <v>45</v>
      </c>
      <c r="U97" s="606"/>
      <c r="V97" s="606"/>
      <c r="W97" s="479"/>
      <c r="X97" s="605" t="s">
        <v>46</v>
      </c>
      <c r="Y97" s="606"/>
      <c r="Z97" s="606"/>
      <c r="AA97" s="607"/>
    </row>
    <row r="98" spans="1:29" ht="18" customHeight="1">
      <c r="A98" s="460"/>
      <c r="B98" s="461"/>
      <c r="C98" s="462"/>
      <c r="D98" s="646"/>
      <c r="E98" s="631"/>
      <c r="F98" s="634"/>
      <c r="G98" s="628"/>
      <c r="H98" s="372"/>
      <c r="I98" s="372"/>
      <c r="J98" s="372"/>
      <c r="K98" s="374"/>
      <c r="L98" s="430" t="s">
        <v>9</v>
      </c>
      <c r="M98" s="431" t="s">
        <v>10</v>
      </c>
      <c r="N98" s="603" t="s">
        <v>11</v>
      </c>
      <c r="O98" s="192" t="s">
        <v>47</v>
      </c>
      <c r="P98" s="430" t="s">
        <v>9</v>
      </c>
      <c r="Q98" s="431" t="s">
        <v>10</v>
      </c>
      <c r="R98" s="603" t="s">
        <v>11</v>
      </c>
      <c r="S98" s="192" t="s">
        <v>47</v>
      </c>
      <c r="T98" s="430" t="s">
        <v>9</v>
      </c>
      <c r="U98" s="431" t="s">
        <v>10</v>
      </c>
      <c r="V98" s="603" t="s">
        <v>11</v>
      </c>
      <c r="W98" s="192" t="s">
        <v>47</v>
      </c>
      <c r="X98" s="430" t="s">
        <v>9</v>
      </c>
      <c r="Y98" s="431" t="s">
        <v>10</v>
      </c>
      <c r="Z98" s="603" t="s">
        <v>11</v>
      </c>
      <c r="AA98" s="192" t="s">
        <v>47</v>
      </c>
    </row>
    <row r="99" spans="1:29" ht="18" customHeight="1" thickBot="1">
      <c r="A99" s="460"/>
      <c r="B99" s="461"/>
      <c r="C99" s="462"/>
      <c r="D99" s="647"/>
      <c r="E99" s="632"/>
      <c r="F99" s="635"/>
      <c r="G99" s="629"/>
      <c r="H99" s="373"/>
      <c r="I99" s="373"/>
      <c r="J99" s="373"/>
      <c r="K99" s="375"/>
      <c r="L99" s="609"/>
      <c r="M99" s="373"/>
      <c r="N99" s="604"/>
      <c r="O99" s="182" t="s">
        <v>24</v>
      </c>
      <c r="P99" s="609"/>
      <c r="Q99" s="373"/>
      <c r="R99" s="604"/>
      <c r="S99" s="182" t="s">
        <v>24</v>
      </c>
      <c r="T99" s="609"/>
      <c r="U99" s="373"/>
      <c r="V99" s="604"/>
      <c r="W99" s="182" t="s">
        <v>24</v>
      </c>
      <c r="X99" s="609"/>
      <c r="Y99" s="373"/>
      <c r="Z99" s="604"/>
      <c r="AA99" s="182" t="s">
        <v>24</v>
      </c>
    </row>
    <row r="100" spans="1:29" ht="18" customHeight="1">
      <c r="A100" s="460"/>
      <c r="B100" s="461"/>
      <c r="C100" s="462"/>
      <c r="D100" s="674">
        <f>SUM(D51,D95)</f>
        <v>0</v>
      </c>
      <c r="E100" s="661">
        <f>SUM(E95)</f>
        <v>0</v>
      </c>
      <c r="F100" s="676">
        <f t="shared" ref="F100:AA100" si="5">SUM(F51,F95)</f>
        <v>20</v>
      </c>
      <c r="G100" s="678">
        <f t="shared" si="5"/>
        <v>0</v>
      </c>
      <c r="H100" s="661">
        <f t="shared" si="5"/>
        <v>0</v>
      </c>
      <c r="I100" s="661">
        <f t="shared" si="5"/>
        <v>0</v>
      </c>
      <c r="J100" s="661">
        <f t="shared" si="5"/>
        <v>0</v>
      </c>
      <c r="K100" s="661">
        <f t="shared" si="5"/>
        <v>0</v>
      </c>
      <c r="L100" s="193">
        <f t="shared" si="5"/>
        <v>0</v>
      </c>
      <c r="M100" s="194">
        <f t="shared" si="5"/>
        <v>0</v>
      </c>
      <c r="N100" s="194">
        <f t="shared" si="5"/>
        <v>0</v>
      </c>
      <c r="O100" s="196">
        <f t="shared" si="5"/>
        <v>0</v>
      </c>
      <c r="P100" s="193">
        <f t="shared" si="5"/>
        <v>0</v>
      </c>
      <c r="Q100" s="194">
        <f t="shared" si="5"/>
        <v>0</v>
      </c>
      <c r="R100" s="194">
        <f t="shared" si="5"/>
        <v>0</v>
      </c>
      <c r="S100" s="195">
        <f t="shared" si="5"/>
        <v>0</v>
      </c>
      <c r="T100" s="197">
        <f t="shared" si="5"/>
        <v>0</v>
      </c>
      <c r="U100" s="194">
        <f t="shared" si="5"/>
        <v>0</v>
      </c>
      <c r="V100" s="194">
        <f t="shared" si="5"/>
        <v>0</v>
      </c>
      <c r="W100" s="196">
        <f t="shared" si="5"/>
        <v>0</v>
      </c>
      <c r="X100" s="193">
        <f t="shared" si="5"/>
        <v>0</v>
      </c>
      <c r="Y100" s="194">
        <f t="shared" si="5"/>
        <v>0</v>
      </c>
      <c r="Z100" s="194">
        <f t="shared" si="5"/>
        <v>0</v>
      </c>
      <c r="AA100" s="195">
        <f t="shared" si="5"/>
        <v>0</v>
      </c>
      <c r="AC100" s="126" t="s">
        <v>40</v>
      </c>
    </row>
    <row r="101" spans="1:29" ht="18" customHeight="1" thickBot="1">
      <c r="A101" s="460"/>
      <c r="B101" s="461"/>
      <c r="C101" s="462"/>
      <c r="D101" s="675"/>
      <c r="E101" s="662"/>
      <c r="F101" s="677"/>
      <c r="G101" s="679"/>
      <c r="H101" s="662"/>
      <c r="I101" s="662"/>
      <c r="J101" s="662"/>
      <c r="K101" s="662"/>
      <c r="L101" s="610">
        <f>SUM(L100:O100)</f>
        <v>0</v>
      </c>
      <c r="M101" s="493"/>
      <c r="N101" s="493"/>
      <c r="O101" s="611"/>
      <c r="P101" s="610">
        <f>SUM(P100:S100)</f>
        <v>0</v>
      </c>
      <c r="Q101" s="493"/>
      <c r="R101" s="493"/>
      <c r="S101" s="611"/>
      <c r="T101" s="610">
        <f>SUM(T100:W100)</f>
        <v>0</v>
      </c>
      <c r="U101" s="493"/>
      <c r="V101" s="493"/>
      <c r="W101" s="611"/>
      <c r="X101" s="610">
        <f>SUM(X100:AA100)</f>
        <v>0</v>
      </c>
      <c r="Y101" s="493"/>
      <c r="Z101" s="493"/>
      <c r="AA101" s="611"/>
      <c r="AC101" s="126">
        <f>SUM(L101:AA101)*15</f>
        <v>0</v>
      </c>
    </row>
    <row r="102" spans="1:29" ht="18" customHeight="1">
      <c r="A102" s="460"/>
      <c r="B102" s="461"/>
      <c r="C102" s="462"/>
      <c r="D102" s="667" t="s">
        <v>19</v>
      </c>
      <c r="E102" s="668"/>
      <c r="F102" s="669"/>
      <c r="G102" s="479" t="s">
        <v>20</v>
      </c>
      <c r="H102" s="425"/>
      <c r="I102" s="425"/>
      <c r="J102" s="425"/>
      <c r="K102" s="426"/>
      <c r="L102" s="612"/>
      <c r="M102" s="613"/>
      <c r="N102" s="613"/>
      <c r="O102" s="614"/>
      <c r="P102" s="612"/>
      <c r="Q102" s="613"/>
      <c r="R102" s="613"/>
      <c r="S102" s="614"/>
      <c r="T102" s="612"/>
      <c r="U102" s="613"/>
      <c r="V102" s="613"/>
      <c r="W102" s="614"/>
      <c r="X102" s="612"/>
      <c r="Y102" s="613"/>
      <c r="Z102" s="613"/>
      <c r="AA102" s="614"/>
      <c r="AC102" s="126">
        <f>SUM(L102:AA102)</f>
        <v>0</v>
      </c>
    </row>
    <row r="103" spans="1:29" ht="18" customHeight="1">
      <c r="A103" s="460"/>
      <c r="B103" s="461"/>
      <c r="C103" s="462"/>
      <c r="D103" s="670"/>
      <c r="E103" s="366"/>
      <c r="F103" s="671"/>
      <c r="G103" s="495" t="s">
        <v>21</v>
      </c>
      <c r="H103" s="496"/>
      <c r="I103" s="496"/>
      <c r="J103" s="496"/>
      <c r="K103" s="497"/>
      <c r="L103" s="648"/>
      <c r="M103" s="649"/>
      <c r="N103" s="649"/>
      <c r="O103" s="650"/>
      <c r="P103" s="648"/>
      <c r="Q103" s="649"/>
      <c r="R103" s="649"/>
      <c r="S103" s="650"/>
      <c r="T103" s="648"/>
      <c r="U103" s="649"/>
      <c r="V103" s="649"/>
      <c r="W103" s="650"/>
      <c r="X103" s="648"/>
      <c r="Y103" s="649"/>
      <c r="Z103" s="649"/>
      <c r="AA103" s="650"/>
      <c r="AC103" s="126">
        <f>SUM(L103:AA103)</f>
        <v>0</v>
      </c>
    </row>
    <row r="104" spans="1:29" ht="18" customHeight="1" thickBot="1">
      <c r="A104" s="460"/>
      <c r="B104" s="461"/>
      <c r="C104" s="462"/>
      <c r="D104" s="672"/>
      <c r="E104" s="370"/>
      <c r="F104" s="673"/>
      <c r="G104" s="495" t="s">
        <v>39</v>
      </c>
      <c r="H104" s="496"/>
      <c r="I104" s="496"/>
      <c r="J104" s="496"/>
      <c r="K104" s="497"/>
      <c r="L104" s="618"/>
      <c r="M104" s="619"/>
      <c r="N104" s="619"/>
      <c r="O104" s="620"/>
      <c r="P104" s="621"/>
      <c r="Q104" s="622"/>
      <c r="R104" s="622"/>
      <c r="S104" s="623"/>
      <c r="T104" s="621"/>
      <c r="U104" s="622"/>
      <c r="V104" s="622"/>
      <c r="W104" s="623"/>
      <c r="X104" s="621"/>
      <c r="Y104" s="622"/>
      <c r="Z104" s="622"/>
      <c r="AA104" s="623"/>
      <c r="AC104" s="126">
        <f>SUM(L104:AA104)</f>
        <v>0</v>
      </c>
    </row>
    <row r="105" spans="1:29" ht="15" customHeight="1">
      <c r="A105" s="173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99"/>
      <c r="Q105" s="200" t="s">
        <v>120</v>
      </c>
      <c r="R105" s="201"/>
      <c r="S105" s="202"/>
      <c r="T105" s="202"/>
      <c r="U105" s="202"/>
      <c r="V105" s="202"/>
      <c r="W105" s="202"/>
      <c r="X105" s="203"/>
      <c r="Y105" s="167"/>
      <c r="Z105" s="202"/>
      <c r="AA105" s="204"/>
    </row>
    <row r="106" spans="1:29" ht="18" customHeight="1">
      <c r="A106" s="205" t="s">
        <v>22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06"/>
      <c r="Q106" s="13" t="s">
        <v>23</v>
      </c>
      <c r="R106" s="23"/>
      <c r="S106" s="90"/>
      <c r="T106" s="90"/>
      <c r="U106" s="90"/>
      <c r="V106" s="90"/>
      <c r="W106" s="90"/>
      <c r="X106" s="90"/>
      <c r="Y106" s="90"/>
      <c r="Z106" s="90"/>
      <c r="AA106" s="207"/>
    </row>
    <row r="107" spans="1:29" ht="18" customHeight="1">
      <c r="A107" s="208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210"/>
      <c r="Q107" s="24" t="s">
        <v>9</v>
      </c>
      <c r="R107" s="87" t="s">
        <v>49</v>
      </c>
      <c r="S107" s="83"/>
      <c r="T107" s="83"/>
      <c r="U107" s="83"/>
      <c r="V107" s="83"/>
      <c r="W107" s="83"/>
      <c r="X107" s="83"/>
      <c r="Y107" s="83"/>
      <c r="Z107" s="83"/>
      <c r="AA107" s="211"/>
    </row>
    <row r="108" spans="1:29" ht="18" customHeight="1">
      <c r="A108" s="23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210"/>
      <c r="Q108" s="24" t="s">
        <v>10</v>
      </c>
      <c r="R108" s="87" t="s">
        <v>50</v>
      </c>
      <c r="S108" s="83"/>
      <c r="T108" s="83"/>
      <c r="U108" s="80"/>
      <c r="V108" s="83"/>
      <c r="W108" s="83"/>
      <c r="X108" s="83"/>
      <c r="Y108" s="83"/>
      <c r="Z108" s="83"/>
      <c r="AA108" s="211"/>
    </row>
    <row r="109" spans="1:29" ht="18" customHeight="1">
      <c r="A109" s="233"/>
      <c r="B109" s="12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10"/>
      <c r="Q109" s="24" t="s">
        <v>11</v>
      </c>
      <c r="R109" s="87" t="s">
        <v>51</v>
      </c>
      <c r="S109" s="83"/>
      <c r="T109" s="83"/>
      <c r="U109" s="83"/>
      <c r="V109" s="83"/>
      <c r="W109" s="83"/>
      <c r="X109" s="83"/>
      <c r="Y109" s="83"/>
      <c r="Z109" s="83"/>
      <c r="AA109" s="211"/>
    </row>
    <row r="110" spans="1:29" ht="18" customHeight="1">
      <c r="A110" s="23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10"/>
      <c r="Q110" s="24" t="s">
        <v>47</v>
      </c>
      <c r="R110" s="87" t="s">
        <v>52</v>
      </c>
      <c r="S110" s="83"/>
      <c r="T110" s="83"/>
      <c r="U110" s="83"/>
      <c r="V110" s="83"/>
      <c r="W110" s="83"/>
      <c r="X110" s="83"/>
      <c r="Y110" s="83"/>
      <c r="Z110" s="83"/>
      <c r="AA110" s="211"/>
    </row>
    <row r="111" spans="1:29" ht="18" customHeight="1">
      <c r="A111" s="233"/>
      <c r="B111" s="23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10"/>
      <c r="Q111" s="24" t="s">
        <v>24</v>
      </c>
      <c r="R111" s="87" t="s">
        <v>53</v>
      </c>
      <c r="S111" s="83"/>
      <c r="T111" s="83"/>
      <c r="U111" s="83"/>
      <c r="V111" s="80"/>
      <c r="W111" s="80"/>
      <c r="X111" s="80"/>
      <c r="Y111" s="80"/>
      <c r="Z111" s="83"/>
      <c r="AA111" s="211"/>
    </row>
    <row r="112" spans="1:29" ht="18" customHeight="1" thickBot="1">
      <c r="A112" s="233"/>
      <c r="B112" s="23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10"/>
      <c r="Q112" s="24" t="s">
        <v>54</v>
      </c>
      <c r="R112" s="87" t="s">
        <v>55</v>
      </c>
      <c r="S112" s="83"/>
      <c r="T112" s="83"/>
      <c r="U112" s="83"/>
      <c r="V112" s="83"/>
      <c r="W112" s="83"/>
      <c r="X112" s="83"/>
      <c r="Y112" s="83"/>
      <c r="Z112" s="83"/>
      <c r="AA112" s="211"/>
    </row>
    <row r="113" spans="1:27" ht="18" customHeight="1" thickBot="1">
      <c r="A113" s="233"/>
      <c r="B113" s="23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10"/>
      <c r="Q113" s="213"/>
      <c r="R113" s="214" t="s">
        <v>25</v>
      </c>
      <c r="S113" s="80" t="s">
        <v>26</v>
      </c>
      <c r="T113" s="83"/>
      <c r="U113" s="83"/>
      <c r="V113" s="83"/>
      <c r="W113" s="83"/>
      <c r="X113" s="83"/>
      <c r="Y113" s="83"/>
      <c r="Z113" s="83"/>
      <c r="AA113" s="211"/>
    </row>
    <row r="114" spans="1:27" ht="18" customHeight="1" thickBot="1">
      <c r="A114" s="233"/>
      <c r="B114" s="1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10"/>
      <c r="Q114" s="215"/>
      <c r="R114" s="214" t="s">
        <v>25</v>
      </c>
      <c r="S114" s="80" t="s">
        <v>104</v>
      </c>
      <c r="T114" s="80"/>
      <c r="U114" s="80"/>
      <c r="V114" s="80"/>
      <c r="W114" s="80"/>
      <c r="X114" s="80"/>
      <c r="Y114" s="80"/>
      <c r="Z114" s="80"/>
      <c r="AA114" s="94"/>
    </row>
    <row r="115" spans="1:27" ht="18" customHeight="1" thickBot="1">
      <c r="A115" s="216"/>
      <c r="B115" s="27"/>
      <c r="C115" s="27"/>
      <c r="D115" s="27"/>
      <c r="E115" s="217"/>
      <c r="F115" s="217"/>
      <c r="G115" s="217"/>
      <c r="H115" s="217"/>
      <c r="I115" s="217"/>
      <c r="J115" s="217"/>
      <c r="K115" s="27"/>
      <c r="L115" s="27"/>
      <c r="M115" s="27"/>
      <c r="N115" s="27"/>
      <c r="O115" s="27"/>
      <c r="P115" s="656" t="s">
        <v>34</v>
      </c>
      <c r="Q115" s="581"/>
      <c r="R115" s="657"/>
      <c r="S115" s="657"/>
      <c r="T115" s="657"/>
      <c r="U115" s="657"/>
      <c r="V115" s="581"/>
      <c r="W115" s="657"/>
      <c r="X115" s="657"/>
      <c r="Y115" s="657"/>
      <c r="Z115" s="657"/>
      <c r="AA115" s="658"/>
    </row>
    <row r="116" spans="1:27" ht="18" customHeight="1" thickBot="1">
      <c r="A116" s="27"/>
      <c r="B116" s="24"/>
      <c r="C116" s="24"/>
      <c r="D116" s="24"/>
      <c r="E116" s="219"/>
      <c r="F116" s="219"/>
      <c r="G116" s="219"/>
      <c r="H116" s="219"/>
      <c r="I116" s="219"/>
      <c r="J116" s="219"/>
      <c r="K116" s="24"/>
      <c r="L116" s="24"/>
      <c r="M116" s="24"/>
      <c r="N116" s="24"/>
      <c r="O116" s="24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30"/>
    </row>
    <row r="117" spans="1:27" ht="18" customHeight="1">
      <c r="A117" s="173"/>
      <c r="B117" s="174"/>
      <c r="C117" s="175"/>
      <c r="D117" s="392" t="str">
        <f>(D29)</f>
        <v>PLAN STUDIÓW NR …</v>
      </c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659"/>
      <c r="T117" s="400"/>
      <c r="U117" s="401"/>
      <c r="V117" s="401"/>
      <c r="W117" s="401"/>
      <c r="X117" s="401"/>
      <c r="Y117" s="401"/>
      <c r="Z117" s="401"/>
      <c r="AA117" s="402"/>
    </row>
    <row r="118" spans="1:27" ht="18" customHeight="1">
      <c r="A118" s="694"/>
      <c r="B118" s="695"/>
      <c r="C118" s="696"/>
      <c r="D118" s="396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660"/>
      <c r="T118" s="624"/>
      <c r="U118" s="625"/>
      <c r="V118" s="625"/>
      <c r="W118" s="625"/>
      <c r="X118" s="625"/>
      <c r="Y118" s="625"/>
      <c r="Z118" s="625"/>
      <c r="AA118" s="626"/>
    </row>
    <row r="119" spans="1:27" ht="18" customHeight="1">
      <c r="A119" s="403" t="str">
        <f>(A31)</f>
        <v>WYDZIAŁ ……………..</v>
      </c>
      <c r="B119" s="366"/>
      <c r="C119" s="367"/>
      <c r="D119" s="396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660"/>
      <c r="T119" s="624"/>
      <c r="U119" s="625"/>
      <c r="V119" s="625"/>
      <c r="W119" s="625"/>
      <c r="X119" s="625"/>
      <c r="Y119" s="625"/>
      <c r="Z119" s="625"/>
      <c r="AA119" s="626"/>
    </row>
    <row r="120" spans="1:27" ht="18" customHeight="1">
      <c r="A120" s="403"/>
      <c r="B120" s="366"/>
      <c r="C120" s="367"/>
      <c r="D120" s="12" t="s">
        <v>77</v>
      </c>
      <c r="E120" s="23"/>
      <c r="F120" s="23"/>
      <c r="G120" s="23"/>
      <c r="H120" s="13" t="str">
        <f>(C7)</f>
        <v>PROFIL OGÓLNOAKADEMICKI/PRAKTYCZNY</v>
      </c>
      <c r="J120" s="14"/>
      <c r="K120" s="14"/>
      <c r="L120" s="14"/>
      <c r="M120" s="14"/>
      <c r="N120" s="14"/>
      <c r="O120" s="14"/>
      <c r="P120" s="24"/>
      <c r="Q120" s="24"/>
      <c r="R120" s="24"/>
      <c r="S120" s="176"/>
      <c r="T120" s="365"/>
      <c r="U120" s="366"/>
      <c r="V120" s="366"/>
      <c r="W120" s="366"/>
      <c r="X120" s="366"/>
      <c r="Y120" s="366"/>
      <c r="Z120" s="366"/>
      <c r="AA120" s="368"/>
    </row>
    <row r="121" spans="1:27" ht="18" customHeight="1">
      <c r="A121" s="365"/>
      <c r="B121" s="366"/>
      <c r="C121" s="367"/>
      <c r="D121" s="12" t="s">
        <v>60</v>
      </c>
      <c r="E121" s="23"/>
      <c r="F121" s="23"/>
      <c r="G121" s="12"/>
      <c r="H121" s="14" t="str">
        <f>(C8)</f>
        <v>STUDIA DRUGIEGO STOPNIA (1,5/2-letnie)</v>
      </c>
      <c r="J121" s="14"/>
      <c r="K121" s="14"/>
      <c r="L121" s="14"/>
      <c r="M121" s="14"/>
      <c r="N121" s="14"/>
      <c r="O121" s="14"/>
      <c r="P121" s="24"/>
      <c r="Q121" s="24"/>
      <c r="R121" s="24"/>
      <c r="S121" s="176"/>
      <c r="T121" s="361"/>
      <c r="U121" s="362"/>
      <c r="V121" s="362"/>
      <c r="W121" s="362"/>
      <c r="X121" s="362"/>
      <c r="Y121" s="362"/>
      <c r="Z121" s="362"/>
      <c r="AA121" s="363"/>
    </row>
    <row r="122" spans="1:27" ht="18" customHeight="1">
      <c r="A122" s="365"/>
      <c r="B122" s="366"/>
      <c r="C122" s="367"/>
      <c r="D122" s="12" t="s">
        <v>59</v>
      </c>
      <c r="E122" s="23"/>
      <c r="F122" s="23"/>
      <c r="G122" s="12"/>
      <c r="H122" s="14" t="str">
        <f>(C9)</f>
        <v>STUDIA STACJONARNE / NIESTACJONARNE</v>
      </c>
      <c r="J122" s="14"/>
      <c r="K122" s="14"/>
      <c r="L122" s="14"/>
      <c r="M122" s="14"/>
      <c r="N122" s="14"/>
      <c r="O122" s="14"/>
      <c r="P122" s="24"/>
      <c r="Q122" s="24"/>
      <c r="R122" s="24"/>
      <c r="S122" s="176"/>
      <c r="T122" s="361"/>
      <c r="U122" s="362"/>
      <c r="V122" s="362"/>
      <c r="W122" s="362"/>
      <c r="X122" s="362"/>
      <c r="Y122" s="362"/>
      <c r="Z122" s="362"/>
      <c r="AA122" s="363"/>
    </row>
    <row r="123" spans="1:27" ht="18" customHeight="1">
      <c r="A123" s="361"/>
      <c r="B123" s="362"/>
      <c r="C123" s="364"/>
      <c r="D123" s="12" t="s">
        <v>0</v>
      </c>
      <c r="E123" s="12"/>
      <c r="F123" s="12"/>
      <c r="G123" s="12"/>
      <c r="H123" s="14" t="str">
        <f>(C6)</f>
        <v>………………………………………………………….</v>
      </c>
      <c r="J123" s="14"/>
      <c r="K123" s="14"/>
      <c r="L123" s="14"/>
      <c r="M123" s="14"/>
      <c r="N123" s="14"/>
      <c r="O123" s="14"/>
      <c r="P123" s="24"/>
      <c r="Q123" s="24"/>
      <c r="R123" s="24"/>
      <c r="S123" s="176"/>
      <c r="T123" s="361" t="s">
        <v>75</v>
      </c>
      <c r="U123" s="362"/>
      <c r="V123" s="362"/>
      <c r="W123" s="362"/>
      <c r="X123" s="362"/>
      <c r="Y123" s="362"/>
      <c r="Z123" s="362"/>
      <c r="AA123" s="363"/>
    </row>
    <row r="124" spans="1:27" ht="18" customHeight="1">
      <c r="A124" s="365"/>
      <c r="B124" s="366"/>
      <c r="C124" s="367"/>
      <c r="D124" s="25" t="s">
        <v>1</v>
      </c>
      <c r="E124" s="12"/>
      <c r="F124" s="12"/>
      <c r="G124" s="12"/>
      <c r="H124" s="14" t="s">
        <v>61</v>
      </c>
      <c r="J124" s="24"/>
      <c r="K124" s="14"/>
      <c r="L124" s="14"/>
      <c r="M124" s="14"/>
      <c r="N124" s="14"/>
      <c r="O124" s="14"/>
      <c r="P124" s="24"/>
      <c r="Q124" s="24"/>
      <c r="R124" s="24"/>
      <c r="S124" s="176"/>
      <c r="T124" s="361" t="s">
        <v>76</v>
      </c>
      <c r="U124" s="362"/>
      <c r="V124" s="362"/>
      <c r="W124" s="362"/>
      <c r="X124" s="362"/>
      <c r="Y124" s="362"/>
      <c r="Z124" s="362"/>
      <c r="AA124" s="363"/>
    </row>
    <row r="125" spans="1:27" ht="18" customHeight="1" thickBot="1">
      <c r="A125" s="177"/>
      <c r="B125" s="30"/>
      <c r="C125" s="178"/>
      <c r="D125" s="25"/>
      <c r="E125" s="12"/>
      <c r="F125" s="12"/>
      <c r="G125" s="12"/>
      <c r="H125" s="12"/>
      <c r="I125" s="179"/>
      <c r="J125" s="12"/>
      <c r="K125" s="179"/>
      <c r="L125" s="14"/>
      <c r="M125" s="14"/>
      <c r="N125" s="14"/>
      <c r="O125" s="14"/>
      <c r="P125" s="24"/>
      <c r="Q125" s="24"/>
      <c r="R125" s="24"/>
      <c r="S125" s="176"/>
      <c r="T125" s="406"/>
      <c r="U125" s="407"/>
      <c r="V125" s="407"/>
      <c r="W125" s="407"/>
      <c r="X125" s="407"/>
      <c r="Y125" s="407"/>
      <c r="Z125" s="407"/>
      <c r="AA125" s="408"/>
    </row>
    <row r="126" spans="1:27" ht="8.25" customHeight="1" thickBot="1">
      <c r="A126" s="617"/>
      <c r="B126" s="617"/>
      <c r="C126" s="617"/>
      <c r="D126" s="617"/>
      <c r="E126" s="617"/>
      <c r="F126" s="617"/>
      <c r="G126" s="617"/>
      <c r="H126" s="617"/>
      <c r="I126" s="617"/>
      <c r="J126" s="617"/>
      <c r="K126" s="617"/>
      <c r="L126" s="617"/>
      <c r="M126" s="617"/>
      <c r="N126" s="617"/>
      <c r="O126" s="617"/>
      <c r="P126" s="617"/>
      <c r="Q126" s="617"/>
      <c r="R126" s="617"/>
      <c r="S126" s="617"/>
      <c r="T126" s="617"/>
      <c r="U126" s="617"/>
      <c r="V126" s="617"/>
      <c r="W126" s="617"/>
      <c r="X126" s="617"/>
      <c r="Y126" s="617"/>
      <c r="Z126" s="617"/>
      <c r="AA126" s="617"/>
    </row>
    <row r="127" spans="1:27" ht="18" customHeight="1">
      <c r="A127" s="409" t="s">
        <v>41</v>
      </c>
      <c r="B127" s="498" t="s">
        <v>74</v>
      </c>
      <c r="C127" s="419"/>
      <c r="D127" s="418" t="s">
        <v>3</v>
      </c>
      <c r="E127" s="419"/>
      <c r="F127" s="420"/>
      <c r="G127" s="424" t="s">
        <v>4</v>
      </c>
      <c r="H127" s="425"/>
      <c r="I127" s="425"/>
      <c r="J127" s="425"/>
      <c r="K127" s="425"/>
      <c r="L127" s="424" t="s">
        <v>42</v>
      </c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6"/>
    </row>
    <row r="128" spans="1:27" ht="18" customHeight="1">
      <c r="A128" s="410"/>
      <c r="B128" s="499"/>
      <c r="C128" s="422"/>
      <c r="D128" s="421"/>
      <c r="E128" s="422"/>
      <c r="F128" s="423"/>
      <c r="G128" s="627" t="s">
        <v>5</v>
      </c>
      <c r="H128" s="372" t="s">
        <v>6</v>
      </c>
      <c r="I128" s="372"/>
      <c r="J128" s="372"/>
      <c r="K128" s="374"/>
      <c r="L128" s="379" t="s">
        <v>43</v>
      </c>
      <c r="M128" s="381"/>
      <c r="N128" s="381"/>
      <c r="O128" s="495"/>
      <c r="P128" s="379" t="s">
        <v>44</v>
      </c>
      <c r="Q128" s="381"/>
      <c r="R128" s="381"/>
      <c r="S128" s="639"/>
      <c r="T128" s="427" t="s">
        <v>45</v>
      </c>
      <c r="U128" s="381"/>
      <c r="V128" s="381"/>
      <c r="W128" s="495"/>
      <c r="X128" s="379" t="s">
        <v>46</v>
      </c>
      <c r="Y128" s="381"/>
      <c r="Z128" s="381"/>
      <c r="AA128" s="639"/>
    </row>
    <row r="129" spans="1:27" ht="18" customHeight="1">
      <c r="A129" s="410"/>
      <c r="B129" s="499"/>
      <c r="C129" s="422"/>
      <c r="D129" s="383" t="s">
        <v>7</v>
      </c>
      <c r="E129" s="630" t="s">
        <v>8</v>
      </c>
      <c r="F129" s="633" t="s">
        <v>39</v>
      </c>
      <c r="G129" s="628"/>
      <c r="H129" s="372" t="s">
        <v>9</v>
      </c>
      <c r="I129" s="372" t="s">
        <v>10</v>
      </c>
      <c r="J129" s="372" t="s">
        <v>11</v>
      </c>
      <c r="K129" s="374" t="s">
        <v>37</v>
      </c>
      <c r="L129" s="636" t="s">
        <v>121</v>
      </c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8"/>
    </row>
    <row r="130" spans="1:27" ht="18" customHeight="1">
      <c r="A130" s="410"/>
      <c r="B130" s="499"/>
      <c r="C130" s="422"/>
      <c r="D130" s="383"/>
      <c r="E130" s="631"/>
      <c r="F130" s="634"/>
      <c r="G130" s="628"/>
      <c r="H130" s="372"/>
      <c r="I130" s="372"/>
      <c r="J130" s="372"/>
      <c r="K130" s="374"/>
      <c r="L130" s="430" t="s">
        <v>9</v>
      </c>
      <c r="M130" s="431" t="s">
        <v>10</v>
      </c>
      <c r="N130" s="603" t="s">
        <v>11</v>
      </c>
      <c r="O130" s="181" t="s">
        <v>47</v>
      </c>
      <c r="P130" s="430" t="s">
        <v>9</v>
      </c>
      <c r="Q130" s="431" t="s">
        <v>10</v>
      </c>
      <c r="R130" s="603" t="s">
        <v>11</v>
      </c>
      <c r="S130" s="181" t="s">
        <v>47</v>
      </c>
      <c r="T130" s="430" t="s">
        <v>9</v>
      </c>
      <c r="U130" s="431" t="s">
        <v>10</v>
      </c>
      <c r="V130" s="603" t="s">
        <v>11</v>
      </c>
      <c r="W130" s="181" t="s">
        <v>47</v>
      </c>
      <c r="X130" s="430" t="s">
        <v>9</v>
      </c>
      <c r="Y130" s="431" t="s">
        <v>10</v>
      </c>
      <c r="Z130" s="603" t="s">
        <v>11</v>
      </c>
      <c r="AA130" s="181" t="s">
        <v>47</v>
      </c>
    </row>
    <row r="131" spans="1:27" ht="18" customHeight="1" thickBot="1">
      <c r="A131" s="411"/>
      <c r="B131" s="500"/>
      <c r="C131" s="485"/>
      <c r="D131" s="384"/>
      <c r="E131" s="632"/>
      <c r="F131" s="635"/>
      <c r="G131" s="629"/>
      <c r="H131" s="373"/>
      <c r="I131" s="373"/>
      <c r="J131" s="373"/>
      <c r="K131" s="375"/>
      <c r="L131" s="609"/>
      <c r="M131" s="373"/>
      <c r="N131" s="604"/>
      <c r="O131" s="182" t="s">
        <v>24</v>
      </c>
      <c r="P131" s="609"/>
      <c r="Q131" s="373"/>
      <c r="R131" s="604"/>
      <c r="S131" s="182" t="s">
        <v>24</v>
      </c>
      <c r="T131" s="609"/>
      <c r="U131" s="373"/>
      <c r="V131" s="604"/>
      <c r="W131" s="182" t="s">
        <v>24</v>
      </c>
      <c r="X131" s="609"/>
      <c r="Y131" s="373"/>
      <c r="Z131" s="604"/>
      <c r="AA131" s="182" t="s">
        <v>24</v>
      </c>
    </row>
    <row r="132" spans="1:27" ht="18" customHeight="1" thickBot="1">
      <c r="A132" s="34" t="s">
        <v>35</v>
      </c>
      <c r="B132" s="435" t="s">
        <v>38</v>
      </c>
      <c r="C132" s="435"/>
      <c r="D132" s="435"/>
      <c r="E132" s="435"/>
      <c r="F132" s="435"/>
      <c r="G132" s="435"/>
      <c r="H132" s="435"/>
      <c r="I132" s="435"/>
      <c r="J132" s="435"/>
      <c r="K132" s="435"/>
      <c r="L132" s="654"/>
      <c r="M132" s="654"/>
      <c r="N132" s="654"/>
      <c r="O132" s="654"/>
      <c r="P132" s="654"/>
      <c r="Q132" s="654"/>
      <c r="R132" s="654"/>
      <c r="S132" s="654"/>
      <c r="T132" s="654"/>
      <c r="U132" s="654"/>
      <c r="V132" s="654"/>
      <c r="W132" s="654"/>
      <c r="X132" s="654"/>
      <c r="Y132" s="654"/>
      <c r="Z132" s="654"/>
      <c r="AA132" s="655"/>
    </row>
    <row r="133" spans="1:27" ht="18" customHeight="1">
      <c r="A133" s="43" t="s">
        <v>13</v>
      </c>
      <c r="B133" s="701"/>
      <c r="C133" s="702"/>
      <c r="D133" s="183"/>
      <c r="E133" s="132"/>
      <c r="F133" s="40"/>
      <c r="G133" s="43">
        <f t="shared" ref="G133:G143" si="6">SUM(H133:K133)</f>
        <v>0</v>
      </c>
      <c r="H133" s="133"/>
      <c r="I133" s="44"/>
      <c r="J133" s="44"/>
      <c r="K133" s="236"/>
      <c r="L133" s="109"/>
      <c r="M133" s="134"/>
      <c r="N133" s="134"/>
      <c r="O133" s="106"/>
      <c r="P133" s="109"/>
      <c r="Q133" s="134"/>
      <c r="R133" s="134"/>
      <c r="S133" s="106"/>
      <c r="T133" s="109"/>
      <c r="U133" s="134"/>
      <c r="V133" s="134"/>
      <c r="W133" s="106"/>
      <c r="X133" s="109"/>
      <c r="Y133" s="134"/>
      <c r="Z133" s="134"/>
      <c r="AA133" s="106"/>
    </row>
    <row r="134" spans="1:27" ht="18" customHeight="1">
      <c r="A134" s="50" t="s">
        <v>14</v>
      </c>
      <c r="B134" s="615"/>
      <c r="C134" s="616"/>
      <c r="D134" s="53"/>
      <c r="E134" s="49"/>
      <c r="F134" s="51"/>
      <c r="G134" s="50">
        <f t="shared" si="6"/>
        <v>0</v>
      </c>
      <c r="H134" s="47"/>
      <c r="I134" s="48"/>
      <c r="J134" s="48"/>
      <c r="K134" s="237"/>
      <c r="L134" s="112"/>
      <c r="M134" s="113"/>
      <c r="N134" s="113"/>
      <c r="O134" s="111"/>
      <c r="P134" s="112"/>
      <c r="Q134" s="113"/>
      <c r="R134" s="113"/>
      <c r="S134" s="111"/>
      <c r="T134" s="112"/>
      <c r="U134" s="113"/>
      <c r="V134" s="113"/>
      <c r="W134" s="111"/>
      <c r="X134" s="112"/>
      <c r="Y134" s="113"/>
      <c r="Z134" s="113"/>
      <c r="AA134" s="111"/>
    </row>
    <row r="135" spans="1:27" ht="18" customHeight="1">
      <c r="A135" s="50" t="s">
        <v>15</v>
      </c>
      <c r="B135" s="615"/>
      <c r="C135" s="616"/>
      <c r="D135" s="53"/>
      <c r="E135" s="49"/>
      <c r="F135" s="51"/>
      <c r="G135" s="50">
        <f t="shared" si="6"/>
        <v>0</v>
      </c>
      <c r="H135" s="47"/>
      <c r="I135" s="48"/>
      <c r="J135" s="48"/>
      <c r="K135" s="237"/>
      <c r="L135" s="112"/>
      <c r="M135" s="113"/>
      <c r="N135" s="113"/>
      <c r="O135" s="111"/>
      <c r="P135" s="112"/>
      <c r="Q135" s="113"/>
      <c r="R135" s="113"/>
      <c r="S135" s="111"/>
      <c r="T135" s="112"/>
      <c r="U135" s="113"/>
      <c r="V135" s="113"/>
      <c r="W135" s="111"/>
      <c r="X135" s="112"/>
      <c r="Y135" s="113"/>
      <c r="Z135" s="113"/>
      <c r="AA135" s="111"/>
    </row>
    <row r="136" spans="1:27" ht="18" customHeight="1">
      <c r="A136" s="50" t="s">
        <v>16</v>
      </c>
      <c r="B136" s="615"/>
      <c r="C136" s="616"/>
      <c r="D136" s="53"/>
      <c r="E136" s="49"/>
      <c r="F136" s="51"/>
      <c r="G136" s="50">
        <f t="shared" si="6"/>
        <v>0</v>
      </c>
      <c r="H136" s="47"/>
      <c r="I136" s="48"/>
      <c r="J136" s="48"/>
      <c r="K136" s="237"/>
      <c r="L136" s="112"/>
      <c r="M136" s="113"/>
      <c r="N136" s="113"/>
      <c r="O136" s="111"/>
      <c r="P136" s="112"/>
      <c r="Q136" s="113"/>
      <c r="R136" s="113"/>
      <c r="S136" s="111"/>
      <c r="T136" s="112"/>
      <c r="U136" s="113"/>
      <c r="V136" s="113"/>
      <c r="W136" s="111"/>
      <c r="X136" s="112"/>
      <c r="Y136" s="113"/>
      <c r="Z136" s="113"/>
      <c r="AA136" s="111"/>
    </row>
    <row r="137" spans="1:27" ht="18" customHeight="1">
      <c r="A137" s="50" t="s">
        <v>17</v>
      </c>
      <c r="B137" s="615"/>
      <c r="C137" s="616"/>
      <c r="D137" s="53"/>
      <c r="E137" s="49"/>
      <c r="F137" s="51"/>
      <c r="G137" s="50">
        <f t="shared" si="6"/>
        <v>0</v>
      </c>
      <c r="H137" s="47"/>
      <c r="I137" s="48"/>
      <c r="J137" s="48"/>
      <c r="K137" s="237"/>
      <c r="L137" s="112"/>
      <c r="M137" s="113"/>
      <c r="N137" s="113"/>
      <c r="O137" s="111"/>
      <c r="P137" s="112"/>
      <c r="Q137" s="113"/>
      <c r="R137" s="113"/>
      <c r="S137" s="111"/>
      <c r="T137" s="112"/>
      <c r="U137" s="113"/>
      <c r="V137" s="113"/>
      <c r="W137" s="111"/>
      <c r="X137" s="112"/>
      <c r="Y137" s="113"/>
      <c r="Z137" s="113"/>
      <c r="AA137" s="111"/>
    </row>
    <row r="138" spans="1:27" ht="18" customHeight="1">
      <c r="A138" s="50" t="s">
        <v>29</v>
      </c>
      <c r="B138" s="615"/>
      <c r="C138" s="616"/>
      <c r="D138" s="53"/>
      <c r="E138" s="49"/>
      <c r="F138" s="51"/>
      <c r="G138" s="50">
        <f t="shared" si="6"/>
        <v>0</v>
      </c>
      <c r="H138" s="47"/>
      <c r="I138" s="48"/>
      <c r="J138" s="48"/>
      <c r="K138" s="47"/>
      <c r="L138" s="112"/>
      <c r="M138" s="113"/>
      <c r="N138" s="113"/>
      <c r="O138" s="111"/>
      <c r="P138" s="112"/>
      <c r="Q138" s="113"/>
      <c r="R138" s="113"/>
      <c r="S138" s="111"/>
      <c r="T138" s="112"/>
      <c r="U138" s="113"/>
      <c r="V138" s="113"/>
      <c r="W138" s="111"/>
      <c r="X138" s="112"/>
      <c r="Y138" s="113"/>
      <c r="Z138" s="113"/>
      <c r="AA138" s="111"/>
    </row>
    <row r="139" spans="1:27" ht="18" customHeight="1">
      <c r="A139" s="50" t="s">
        <v>30</v>
      </c>
      <c r="B139" s="615"/>
      <c r="C139" s="616"/>
      <c r="D139" s="53"/>
      <c r="E139" s="49"/>
      <c r="F139" s="51"/>
      <c r="G139" s="50">
        <f t="shared" si="6"/>
        <v>0</v>
      </c>
      <c r="H139" s="47"/>
      <c r="I139" s="48"/>
      <c r="J139" s="48"/>
      <c r="K139" s="237"/>
      <c r="L139" s="112"/>
      <c r="M139" s="113"/>
      <c r="N139" s="113"/>
      <c r="O139" s="111"/>
      <c r="P139" s="112"/>
      <c r="Q139" s="113"/>
      <c r="R139" s="113"/>
      <c r="S139" s="111"/>
      <c r="T139" s="112"/>
      <c r="U139" s="113"/>
      <c r="V139" s="113"/>
      <c r="W139" s="111"/>
      <c r="X139" s="112"/>
      <c r="Y139" s="113"/>
      <c r="Z139" s="113"/>
      <c r="AA139" s="111"/>
    </row>
    <row r="140" spans="1:27" ht="18" customHeight="1">
      <c r="A140" s="50" t="s">
        <v>31</v>
      </c>
      <c r="B140" s="615"/>
      <c r="C140" s="616"/>
      <c r="D140" s="53"/>
      <c r="E140" s="49"/>
      <c r="F140" s="51"/>
      <c r="G140" s="50">
        <f t="shared" si="6"/>
        <v>0</v>
      </c>
      <c r="H140" s="47"/>
      <c r="I140" s="48"/>
      <c r="J140" s="48"/>
      <c r="K140" s="237"/>
      <c r="L140" s="112"/>
      <c r="M140" s="113"/>
      <c r="N140" s="113"/>
      <c r="O140" s="111"/>
      <c r="P140" s="112"/>
      <c r="Q140" s="113"/>
      <c r="R140" s="113"/>
      <c r="S140" s="111"/>
      <c r="T140" s="112"/>
      <c r="U140" s="113"/>
      <c r="V140" s="113"/>
      <c r="W140" s="111"/>
      <c r="X140" s="112"/>
      <c r="Y140" s="113"/>
      <c r="Z140" s="113"/>
      <c r="AA140" s="111"/>
    </row>
    <row r="141" spans="1:27" ht="18" customHeight="1">
      <c r="A141" s="50" t="s">
        <v>32</v>
      </c>
      <c r="B141" s="615"/>
      <c r="C141" s="616"/>
      <c r="D141" s="53"/>
      <c r="E141" s="49"/>
      <c r="F141" s="51"/>
      <c r="G141" s="50">
        <f t="shared" si="6"/>
        <v>0</v>
      </c>
      <c r="H141" s="47"/>
      <c r="I141" s="48"/>
      <c r="J141" s="48"/>
      <c r="K141" s="237"/>
      <c r="L141" s="112"/>
      <c r="M141" s="113"/>
      <c r="N141" s="113"/>
      <c r="O141" s="111"/>
      <c r="P141" s="112"/>
      <c r="Q141" s="113"/>
      <c r="R141" s="113"/>
      <c r="S141" s="111"/>
      <c r="T141" s="112"/>
      <c r="U141" s="113"/>
      <c r="V141" s="113"/>
      <c r="W141" s="111"/>
      <c r="X141" s="112"/>
      <c r="Y141" s="113"/>
      <c r="Z141" s="113"/>
      <c r="AA141" s="111"/>
    </row>
    <row r="142" spans="1:27" ht="18" customHeight="1">
      <c r="A142" s="50" t="s">
        <v>33</v>
      </c>
      <c r="B142" s="615"/>
      <c r="C142" s="616"/>
      <c r="D142" s="53"/>
      <c r="E142" s="49"/>
      <c r="F142" s="51"/>
      <c r="G142" s="50">
        <f t="shared" si="6"/>
        <v>0</v>
      </c>
      <c r="H142" s="47"/>
      <c r="I142" s="48"/>
      <c r="J142" s="48"/>
      <c r="K142" s="237"/>
      <c r="L142" s="112"/>
      <c r="M142" s="113"/>
      <c r="N142" s="113"/>
      <c r="O142" s="111"/>
      <c r="P142" s="112"/>
      <c r="Q142" s="113"/>
      <c r="R142" s="113"/>
      <c r="S142" s="111"/>
      <c r="T142" s="112"/>
      <c r="U142" s="113"/>
      <c r="V142" s="113"/>
      <c r="W142" s="111"/>
      <c r="X142" s="112"/>
      <c r="Y142" s="113"/>
      <c r="Z142" s="113"/>
      <c r="AA142" s="111"/>
    </row>
    <row r="143" spans="1:27" ht="18" customHeight="1" thickBot="1">
      <c r="A143" s="45" t="s">
        <v>66</v>
      </c>
      <c r="B143" s="433"/>
      <c r="C143" s="434"/>
      <c r="D143" s="38"/>
      <c r="E143" s="39"/>
      <c r="F143" s="39"/>
      <c r="G143" s="50">
        <f t="shared" si="6"/>
        <v>0</v>
      </c>
      <c r="H143" s="42"/>
      <c r="I143" s="42"/>
      <c r="J143" s="42"/>
      <c r="K143" s="46"/>
      <c r="L143" s="57"/>
      <c r="M143" s="55"/>
      <c r="N143" s="58"/>
      <c r="O143" s="56"/>
      <c r="P143" s="59"/>
      <c r="Q143" s="55"/>
      <c r="R143" s="55"/>
      <c r="S143" s="56"/>
      <c r="T143" s="57"/>
      <c r="U143" s="55"/>
      <c r="V143" s="55"/>
      <c r="W143" s="56"/>
      <c r="X143" s="57"/>
      <c r="Y143" s="55"/>
      <c r="Z143" s="55"/>
      <c r="AA143" s="56"/>
    </row>
    <row r="144" spans="1:27" ht="18" customHeight="1" thickTop="1">
      <c r="A144" s="60"/>
      <c r="B144" s="684" t="s">
        <v>18</v>
      </c>
      <c r="C144" s="685"/>
      <c r="D144" s="705">
        <f t="shared" ref="D144:AA144" si="7">SUM(D133:D143)</f>
        <v>0</v>
      </c>
      <c r="E144" s="688">
        <f t="shared" si="7"/>
        <v>0</v>
      </c>
      <c r="F144" s="680">
        <f t="shared" si="7"/>
        <v>0</v>
      </c>
      <c r="G144" s="682">
        <f t="shared" si="7"/>
        <v>0</v>
      </c>
      <c r="H144" s="688">
        <f t="shared" si="7"/>
        <v>0</v>
      </c>
      <c r="I144" s="688">
        <f t="shared" si="7"/>
        <v>0</v>
      </c>
      <c r="J144" s="688">
        <f t="shared" si="7"/>
        <v>0</v>
      </c>
      <c r="K144" s="680">
        <f t="shared" si="7"/>
        <v>0</v>
      </c>
      <c r="L144" s="227">
        <f t="shared" si="7"/>
        <v>0</v>
      </c>
      <c r="M144" s="228">
        <f t="shared" si="7"/>
        <v>0</v>
      </c>
      <c r="N144" s="228">
        <f t="shared" si="7"/>
        <v>0</v>
      </c>
      <c r="O144" s="229">
        <f t="shared" si="7"/>
        <v>0</v>
      </c>
      <c r="P144" s="227">
        <f t="shared" si="7"/>
        <v>0</v>
      </c>
      <c r="Q144" s="228">
        <f>SUM(Q133:Q143)</f>
        <v>0</v>
      </c>
      <c r="R144" s="228">
        <f t="shared" si="7"/>
        <v>0</v>
      </c>
      <c r="S144" s="230">
        <f t="shared" si="7"/>
        <v>0</v>
      </c>
      <c r="T144" s="231">
        <f t="shared" si="7"/>
        <v>0</v>
      </c>
      <c r="U144" s="228">
        <f t="shared" si="7"/>
        <v>0</v>
      </c>
      <c r="V144" s="228">
        <f t="shared" si="7"/>
        <v>0</v>
      </c>
      <c r="W144" s="229">
        <f t="shared" si="7"/>
        <v>0</v>
      </c>
      <c r="X144" s="227">
        <f t="shared" si="7"/>
        <v>0</v>
      </c>
      <c r="Y144" s="228">
        <f t="shared" si="7"/>
        <v>0</v>
      </c>
      <c r="Z144" s="228">
        <f t="shared" si="7"/>
        <v>0</v>
      </c>
      <c r="AA144" s="230">
        <f t="shared" si="7"/>
        <v>0</v>
      </c>
    </row>
    <row r="145" spans="1:29" ht="18" customHeight="1" thickBot="1">
      <c r="A145" s="66"/>
      <c r="B145" s="686"/>
      <c r="C145" s="687"/>
      <c r="D145" s="706"/>
      <c r="E145" s="689"/>
      <c r="F145" s="681"/>
      <c r="G145" s="683"/>
      <c r="H145" s="689"/>
      <c r="I145" s="689"/>
      <c r="J145" s="689"/>
      <c r="K145" s="681"/>
      <c r="L145" s="651">
        <f>SUM(L144:O144)</f>
        <v>0</v>
      </c>
      <c r="M145" s="652"/>
      <c r="N145" s="652"/>
      <c r="O145" s="653"/>
      <c r="P145" s="651">
        <f>SUM(P144:S144)</f>
        <v>0</v>
      </c>
      <c r="Q145" s="652"/>
      <c r="R145" s="652"/>
      <c r="S145" s="653"/>
      <c r="T145" s="651">
        <f>SUM(T144:W144)</f>
        <v>0</v>
      </c>
      <c r="U145" s="652"/>
      <c r="V145" s="652"/>
      <c r="W145" s="653"/>
      <c r="X145" s="651">
        <f>SUM(X144:AA144)</f>
        <v>0</v>
      </c>
      <c r="Y145" s="652"/>
      <c r="Z145" s="652"/>
      <c r="AA145" s="653"/>
    </row>
    <row r="146" spans="1:29" ht="18" customHeight="1">
      <c r="A146" s="460" t="s">
        <v>65</v>
      </c>
      <c r="B146" s="461"/>
      <c r="C146" s="462"/>
      <c r="D146" s="645" t="s">
        <v>7</v>
      </c>
      <c r="E146" s="631" t="s">
        <v>8</v>
      </c>
      <c r="F146" s="633" t="s">
        <v>39</v>
      </c>
      <c r="G146" s="666" t="s">
        <v>5</v>
      </c>
      <c r="H146" s="372" t="s">
        <v>9</v>
      </c>
      <c r="I146" s="372" t="s">
        <v>10</v>
      </c>
      <c r="J146" s="372" t="s">
        <v>11</v>
      </c>
      <c r="K146" s="374" t="s">
        <v>37</v>
      </c>
      <c r="L146" s="605" t="s">
        <v>43</v>
      </c>
      <c r="M146" s="606"/>
      <c r="N146" s="606"/>
      <c r="O146" s="479"/>
      <c r="P146" s="605" t="s">
        <v>44</v>
      </c>
      <c r="Q146" s="606"/>
      <c r="R146" s="606"/>
      <c r="S146" s="607"/>
      <c r="T146" s="608" t="s">
        <v>45</v>
      </c>
      <c r="U146" s="606"/>
      <c r="V146" s="606"/>
      <c r="W146" s="479"/>
      <c r="X146" s="605" t="s">
        <v>46</v>
      </c>
      <c r="Y146" s="606"/>
      <c r="Z146" s="606"/>
      <c r="AA146" s="607"/>
    </row>
    <row r="147" spans="1:29" ht="18" customHeight="1">
      <c r="A147" s="460"/>
      <c r="B147" s="461"/>
      <c r="C147" s="462"/>
      <c r="D147" s="646"/>
      <c r="E147" s="631"/>
      <c r="F147" s="634"/>
      <c r="G147" s="628"/>
      <c r="H147" s="372"/>
      <c r="I147" s="372"/>
      <c r="J147" s="372"/>
      <c r="K147" s="374"/>
      <c r="L147" s="430" t="s">
        <v>9</v>
      </c>
      <c r="M147" s="431" t="s">
        <v>10</v>
      </c>
      <c r="N147" s="603" t="s">
        <v>11</v>
      </c>
      <c r="O147" s="192" t="s">
        <v>47</v>
      </c>
      <c r="P147" s="430" t="s">
        <v>9</v>
      </c>
      <c r="Q147" s="431" t="s">
        <v>10</v>
      </c>
      <c r="R147" s="603" t="s">
        <v>11</v>
      </c>
      <c r="S147" s="192" t="s">
        <v>47</v>
      </c>
      <c r="T147" s="430" t="s">
        <v>9</v>
      </c>
      <c r="U147" s="431" t="s">
        <v>10</v>
      </c>
      <c r="V147" s="603" t="s">
        <v>11</v>
      </c>
      <c r="W147" s="192" t="s">
        <v>47</v>
      </c>
      <c r="X147" s="430" t="s">
        <v>9</v>
      </c>
      <c r="Y147" s="431" t="s">
        <v>10</v>
      </c>
      <c r="Z147" s="603" t="s">
        <v>11</v>
      </c>
      <c r="AA147" s="192" t="s">
        <v>47</v>
      </c>
    </row>
    <row r="148" spans="1:29" ht="18" customHeight="1" thickBot="1">
      <c r="A148" s="460"/>
      <c r="B148" s="461"/>
      <c r="C148" s="462"/>
      <c r="D148" s="647"/>
      <c r="E148" s="632"/>
      <c r="F148" s="635"/>
      <c r="G148" s="629"/>
      <c r="H148" s="373"/>
      <c r="I148" s="373"/>
      <c r="J148" s="373"/>
      <c r="K148" s="375"/>
      <c r="L148" s="609"/>
      <c r="M148" s="373"/>
      <c r="N148" s="604"/>
      <c r="O148" s="182" t="s">
        <v>24</v>
      </c>
      <c r="P148" s="609"/>
      <c r="Q148" s="373"/>
      <c r="R148" s="604"/>
      <c r="S148" s="182" t="s">
        <v>24</v>
      </c>
      <c r="T148" s="609"/>
      <c r="U148" s="373"/>
      <c r="V148" s="604"/>
      <c r="W148" s="182" t="s">
        <v>24</v>
      </c>
      <c r="X148" s="609"/>
      <c r="Y148" s="373"/>
      <c r="Z148" s="604"/>
      <c r="AA148" s="182" t="s">
        <v>24</v>
      </c>
    </row>
    <row r="149" spans="1:29" ht="18" customHeight="1">
      <c r="A149" s="460"/>
      <c r="B149" s="461"/>
      <c r="C149" s="462"/>
      <c r="D149" s="674">
        <f>SUM(D51,D95,D144)</f>
        <v>0</v>
      </c>
      <c r="E149" s="661">
        <f>SUM(E95,E144)</f>
        <v>0</v>
      </c>
      <c r="F149" s="676">
        <f t="shared" ref="F149:K149" si="8">SUM(F51,F95,F144)</f>
        <v>20</v>
      </c>
      <c r="G149" s="678">
        <f t="shared" si="8"/>
        <v>0</v>
      </c>
      <c r="H149" s="661">
        <f t="shared" si="8"/>
        <v>0</v>
      </c>
      <c r="I149" s="661">
        <f t="shared" si="8"/>
        <v>0</v>
      </c>
      <c r="J149" s="661">
        <f t="shared" si="8"/>
        <v>0</v>
      </c>
      <c r="K149" s="676">
        <f t="shared" si="8"/>
        <v>0</v>
      </c>
      <c r="L149" s="193">
        <f t="shared" ref="L149:AA149" si="9">SUM(L95,L144)</f>
        <v>0</v>
      </c>
      <c r="M149" s="194">
        <f t="shared" si="9"/>
        <v>0</v>
      </c>
      <c r="N149" s="194">
        <f t="shared" si="9"/>
        <v>0</v>
      </c>
      <c r="O149" s="196">
        <f t="shared" si="9"/>
        <v>0</v>
      </c>
      <c r="P149" s="193">
        <f t="shared" si="9"/>
        <v>0</v>
      </c>
      <c r="Q149" s="194">
        <f t="shared" si="9"/>
        <v>0</v>
      </c>
      <c r="R149" s="194">
        <f t="shared" si="9"/>
        <v>0</v>
      </c>
      <c r="S149" s="195">
        <f t="shared" si="9"/>
        <v>0</v>
      </c>
      <c r="T149" s="197">
        <f t="shared" si="9"/>
        <v>0</v>
      </c>
      <c r="U149" s="194">
        <f t="shared" si="9"/>
        <v>0</v>
      </c>
      <c r="V149" s="194">
        <f t="shared" si="9"/>
        <v>0</v>
      </c>
      <c r="W149" s="196">
        <f t="shared" si="9"/>
        <v>0</v>
      </c>
      <c r="X149" s="193">
        <f t="shared" si="9"/>
        <v>0</v>
      </c>
      <c r="Y149" s="194">
        <f t="shared" si="9"/>
        <v>0</v>
      </c>
      <c r="Z149" s="194">
        <f t="shared" si="9"/>
        <v>0</v>
      </c>
      <c r="AA149" s="195">
        <f t="shared" si="9"/>
        <v>0</v>
      </c>
      <c r="AC149" s="126" t="s">
        <v>40</v>
      </c>
    </row>
    <row r="150" spans="1:29" ht="18" customHeight="1" thickBot="1">
      <c r="A150" s="460"/>
      <c r="B150" s="461"/>
      <c r="C150" s="462"/>
      <c r="D150" s="675"/>
      <c r="E150" s="662"/>
      <c r="F150" s="677"/>
      <c r="G150" s="679"/>
      <c r="H150" s="662"/>
      <c r="I150" s="662"/>
      <c r="J150" s="662"/>
      <c r="K150" s="677"/>
      <c r="L150" s="610">
        <f>SUM(L149:O149)</f>
        <v>0</v>
      </c>
      <c r="M150" s="493"/>
      <c r="N150" s="493"/>
      <c r="O150" s="611"/>
      <c r="P150" s="610">
        <f>SUM(P149:S149)</f>
        <v>0</v>
      </c>
      <c r="Q150" s="493"/>
      <c r="R150" s="493"/>
      <c r="S150" s="611"/>
      <c r="T150" s="610">
        <f>SUM(T149:W149)</f>
        <v>0</v>
      </c>
      <c r="U150" s="493"/>
      <c r="V150" s="493"/>
      <c r="W150" s="611"/>
      <c r="X150" s="610">
        <f>SUM(X149:AA149)</f>
        <v>0</v>
      </c>
      <c r="Y150" s="493"/>
      <c r="Z150" s="493"/>
      <c r="AA150" s="611"/>
      <c r="AC150" s="126">
        <f>SUM(L150:AA150)*15</f>
        <v>0</v>
      </c>
    </row>
    <row r="151" spans="1:29" ht="18" customHeight="1">
      <c r="A151" s="460"/>
      <c r="B151" s="461"/>
      <c r="C151" s="462"/>
      <c r="D151" s="667" t="s">
        <v>19</v>
      </c>
      <c r="E151" s="668"/>
      <c r="F151" s="669"/>
      <c r="G151" s="479" t="s">
        <v>20</v>
      </c>
      <c r="H151" s="425"/>
      <c r="I151" s="425"/>
      <c r="J151" s="425"/>
      <c r="K151" s="426"/>
      <c r="L151" s="612"/>
      <c r="M151" s="613"/>
      <c r="N151" s="613"/>
      <c r="O151" s="614"/>
      <c r="P151" s="612"/>
      <c r="Q151" s="613"/>
      <c r="R151" s="613"/>
      <c r="S151" s="614"/>
      <c r="T151" s="612"/>
      <c r="U151" s="613"/>
      <c r="V151" s="613"/>
      <c r="W151" s="614"/>
      <c r="X151" s="612"/>
      <c r="Y151" s="613"/>
      <c r="Z151" s="613"/>
      <c r="AA151" s="614"/>
      <c r="AC151" s="126">
        <f>SUM(L151:AA151)</f>
        <v>0</v>
      </c>
    </row>
    <row r="152" spans="1:29" ht="18" customHeight="1">
      <c r="A152" s="460"/>
      <c r="B152" s="461"/>
      <c r="C152" s="462"/>
      <c r="D152" s="670"/>
      <c r="E152" s="366"/>
      <c r="F152" s="671"/>
      <c r="G152" s="495" t="s">
        <v>21</v>
      </c>
      <c r="H152" s="496"/>
      <c r="I152" s="496"/>
      <c r="J152" s="496"/>
      <c r="K152" s="497"/>
      <c r="L152" s="648"/>
      <c r="M152" s="649"/>
      <c r="N152" s="649"/>
      <c r="O152" s="650"/>
      <c r="P152" s="648"/>
      <c r="Q152" s="649"/>
      <c r="R152" s="649"/>
      <c r="S152" s="650"/>
      <c r="T152" s="648"/>
      <c r="U152" s="649"/>
      <c r="V152" s="649"/>
      <c r="W152" s="650"/>
      <c r="X152" s="648"/>
      <c r="Y152" s="649"/>
      <c r="Z152" s="649"/>
      <c r="AA152" s="650"/>
      <c r="AC152" s="126">
        <f>SUM(L152:AA152)</f>
        <v>0</v>
      </c>
    </row>
    <row r="153" spans="1:29" ht="18" customHeight="1" thickBot="1">
      <c r="A153" s="460"/>
      <c r="B153" s="461"/>
      <c r="C153" s="462"/>
      <c r="D153" s="672"/>
      <c r="E153" s="370"/>
      <c r="F153" s="673"/>
      <c r="G153" s="495" t="s">
        <v>39</v>
      </c>
      <c r="H153" s="496"/>
      <c r="I153" s="496"/>
      <c r="J153" s="496"/>
      <c r="K153" s="497"/>
      <c r="L153" s="618"/>
      <c r="M153" s="619"/>
      <c r="N153" s="619"/>
      <c r="O153" s="620"/>
      <c r="P153" s="618"/>
      <c r="Q153" s="619"/>
      <c r="R153" s="619"/>
      <c r="S153" s="620"/>
      <c r="T153" s="618"/>
      <c r="U153" s="619"/>
      <c r="V153" s="619"/>
      <c r="W153" s="620"/>
      <c r="X153" s="618"/>
      <c r="Y153" s="619"/>
      <c r="Z153" s="619"/>
      <c r="AA153" s="620"/>
      <c r="AC153" s="126">
        <f>SUM(L153:AA153)</f>
        <v>0</v>
      </c>
    </row>
    <row r="154" spans="1:29" ht="18" customHeight="1">
      <c r="A154" s="173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98"/>
      <c r="P154" s="199"/>
      <c r="Q154" s="200" t="s">
        <v>120</v>
      </c>
      <c r="R154" s="201"/>
      <c r="S154" s="202"/>
      <c r="T154" s="202"/>
      <c r="U154" s="202"/>
      <c r="V154" s="202"/>
      <c r="W154" s="202"/>
      <c r="X154" s="203"/>
      <c r="Y154" s="167"/>
      <c r="Z154" s="202"/>
      <c r="AA154" s="204"/>
    </row>
    <row r="155" spans="1:29" ht="18" customHeight="1">
      <c r="A155" s="205" t="s">
        <v>22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176"/>
      <c r="P155" s="206"/>
      <c r="Q155" s="13" t="s">
        <v>23</v>
      </c>
      <c r="R155" s="23"/>
      <c r="S155" s="90"/>
      <c r="T155" s="90"/>
      <c r="U155" s="90"/>
      <c r="V155" s="90"/>
      <c r="W155" s="90"/>
      <c r="X155" s="90"/>
      <c r="Y155" s="90"/>
      <c r="Z155" s="90"/>
      <c r="AA155" s="207"/>
    </row>
    <row r="156" spans="1:29" ht="18" customHeight="1">
      <c r="A156" s="20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209"/>
      <c r="P156" s="210"/>
      <c r="Q156" s="24" t="s">
        <v>9</v>
      </c>
      <c r="R156" s="87" t="s">
        <v>49</v>
      </c>
      <c r="S156" s="83"/>
      <c r="T156" s="83"/>
      <c r="U156" s="83"/>
      <c r="V156" s="83"/>
      <c r="W156" s="83"/>
      <c r="X156" s="83"/>
      <c r="Y156" s="83"/>
      <c r="Z156" s="83"/>
      <c r="AA156" s="211"/>
    </row>
    <row r="157" spans="1:29" ht="18" customHeight="1">
      <c r="A157" s="233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209"/>
      <c r="P157" s="210"/>
      <c r="Q157" s="24" t="s">
        <v>10</v>
      </c>
      <c r="R157" s="87" t="s">
        <v>50</v>
      </c>
      <c r="S157" s="83"/>
      <c r="T157" s="83"/>
      <c r="U157" s="80"/>
      <c r="V157" s="83"/>
      <c r="W157" s="83"/>
      <c r="X157" s="83"/>
      <c r="Y157" s="83"/>
      <c r="Z157" s="83"/>
      <c r="AA157" s="211"/>
    </row>
    <row r="158" spans="1:29" ht="18" customHeight="1">
      <c r="A158" s="233"/>
      <c r="B158" s="12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176"/>
      <c r="P158" s="210"/>
      <c r="Q158" s="24" t="s">
        <v>11</v>
      </c>
      <c r="R158" s="87" t="s">
        <v>51</v>
      </c>
      <c r="S158" s="83"/>
      <c r="T158" s="83"/>
      <c r="U158" s="83"/>
      <c r="V158" s="83"/>
      <c r="W158" s="83"/>
      <c r="X158" s="83"/>
      <c r="Y158" s="83"/>
      <c r="Z158" s="83"/>
      <c r="AA158" s="211"/>
    </row>
    <row r="159" spans="1:29" ht="18" customHeight="1">
      <c r="A159" s="23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176"/>
      <c r="P159" s="210"/>
      <c r="Q159" s="24" t="s">
        <v>47</v>
      </c>
      <c r="R159" s="87" t="s">
        <v>52</v>
      </c>
      <c r="S159" s="83"/>
      <c r="T159" s="83"/>
      <c r="U159" s="83"/>
      <c r="V159" s="83"/>
      <c r="W159" s="83"/>
      <c r="X159" s="83"/>
      <c r="Y159" s="83"/>
      <c r="Z159" s="83"/>
      <c r="AA159" s="211"/>
    </row>
    <row r="160" spans="1:29" ht="18" customHeight="1">
      <c r="A160" s="233"/>
      <c r="B160" s="23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176"/>
      <c r="P160" s="210"/>
      <c r="Q160" s="24" t="s">
        <v>24</v>
      </c>
      <c r="R160" s="87" t="s">
        <v>53</v>
      </c>
      <c r="S160" s="83"/>
      <c r="T160" s="83"/>
      <c r="U160" s="83"/>
      <c r="V160" s="80"/>
      <c r="W160" s="80"/>
      <c r="X160" s="80"/>
      <c r="Y160" s="80"/>
      <c r="Z160" s="83"/>
      <c r="AA160" s="211"/>
    </row>
    <row r="161" spans="1:27" ht="18" customHeight="1" thickBot="1">
      <c r="A161" s="233"/>
      <c r="B161" s="235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176"/>
      <c r="P161" s="210"/>
      <c r="Q161" s="24" t="s">
        <v>54</v>
      </c>
      <c r="R161" s="87" t="s">
        <v>55</v>
      </c>
      <c r="S161" s="83"/>
      <c r="T161" s="83"/>
      <c r="U161" s="83"/>
      <c r="V161" s="83"/>
      <c r="W161" s="83"/>
      <c r="X161" s="83"/>
      <c r="Y161" s="83"/>
      <c r="Z161" s="83"/>
      <c r="AA161" s="211"/>
    </row>
    <row r="162" spans="1:27" ht="18" customHeight="1" thickBot="1">
      <c r="A162" s="233"/>
      <c r="B162" s="235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176"/>
      <c r="P162" s="210"/>
      <c r="Q162" s="213"/>
      <c r="R162" s="214" t="s">
        <v>25</v>
      </c>
      <c r="S162" s="80" t="s">
        <v>26</v>
      </c>
      <c r="T162" s="83"/>
      <c r="U162" s="83"/>
      <c r="V162" s="83"/>
      <c r="W162" s="83"/>
      <c r="X162" s="83"/>
      <c r="Y162" s="83"/>
      <c r="Z162" s="83"/>
      <c r="AA162" s="211"/>
    </row>
    <row r="163" spans="1:27" ht="18" customHeight="1" thickBot="1">
      <c r="A163" s="233"/>
      <c r="B163" s="1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176"/>
      <c r="P163" s="210"/>
      <c r="Q163" s="215"/>
      <c r="R163" s="214" t="s">
        <v>25</v>
      </c>
      <c r="S163" s="80" t="s">
        <v>104</v>
      </c>
      <c r="T163" s="80"/>
      <c r="U163" s="80"/>
      <c r="V163" s="80"/>
      <c r="W163" s="80"/>
      <c r="X163" s="80"/>
      <c r="Y163" s="80"/>
      <c r="Z163" s="80"/>
      <c r="AA163" s="94"/>
    </row>
    <row r="164" spans="1:27" ht="18" customHeight="1" thickBot="1">
      <c r="A164" s="216"/>
      <c r="B164" s="27"/>
      <c r="C164" s="27"/>
      <c r="D164" s="27"/>
      <c r="E164" s="217"/>
      <c r="F164" s="217"/>
      <c r="G164" s="217"/>
      <c r="H164" s="217"/>
      <c r="I164" s="217"/>
      <c r="J164" s="217"/>
      <c r="K164" s="27"/>
      <c r="L164" s="27"/>
      <c r="M164" s="27"/>
      <c r="N164" s="27"/>
      <c r="O164" s="218"/>
      <c r="P164" s="663" t="s">
        <v>36</v>
      </c>
      <c r="Q164" s="664"/>
      <c r="R164" s="664"/>
      <c r="S164" s="664"/>
      <c r="T164" s="664"/>
      <c r="U164" s="664"/>
      <c r="V164" s="664"/>
      <c r="W164" s="664"/>
      <c r="X164" s="664"/>
      <c r="Y164" s="664"/>
      <c r="Z164" s="664"/>
      <c r="AA164" s="665"/>
    </row>
  </sheetData>
  <mergeCells count="385">
    <mergeCell ref="P27:AA27"/>
    <mergeCell ref="T34:AA34"/>
    <mergeCell ref="A34:C34"/>
    <mergeCell ref="A33:C33"/>
    <mergeCell ref="A31:C31"/>
    <mergeCell ref="A30:C30"/>
    <mergeCell ref="A32:C32"/>
    <mergeCell ref="D29:S31"/>
    <mergeCell ref="B143:C143"/>
    <mergeCell ref="B137:C137"/>
    <mergeCell ref="B138:C138"/>
    <mergeCell ref="B142:C142"/>
    <mergeCell ref="G60:K60"/>
    <mergeCell ref="G100:G101"/>
    <mergeCell ref="H100:H101"/>
    <mergeCell ref="G97:G99"/>
    <mergeCell ref="H97:H99"/>
    <mergeCell ref="P103:S103"/>
    <mergeCell ref="G95:G96"/>
    <mergeCell ref="H95:H96"/>
    <mergeCell ref="I95:I96"/>
    <mergeCell ref="T103:W103"/>
    <mergeCell ref="L59:O59"/>
    <mergeCell ref="L60:O60"/>
    <mergeCell ref="B13:F13"/>
    <mergeCell ref="B12:F12"/>
    <mergeCell ref="B14:F14"/>
    <mergeCell ref="B15:F15"/>
    <mergeCell ref="B16:F16"/>
    <mergeCell ref="B17:F17"/>
    <mergeCell ref="A75:C75"/>
    <mergeCell ref="A118:C118"/>
    <mergeCell ref="A120:C120"/>
    <mergeCell ref="A119:C119"/>
    <mergeCell ref="E95:E96"/>
    <mergeCell ref="F95:F96"/>
    <mergeCell ref="D95:D96"/>
    <mergeCell ref="D100:D101"/>
    <mergeCell ref="E100:E101"/>
    <mergeCell ref="D97:D99"/>
    <mergeCell ref="E97:E99"/>
    <mergeCell ref="F100:F101"/>
    <mergeCell ref="F97:F99"/>
    <mergeCell ref="B39:C43"/>
    <mergeCell ref="D83:F84"/>
    <mergeCell ref="F85:F87"/>
    <mergeCell ref="A39:A43"/>
    <mergeCell ref="B45:C45"/>
    <mergeCell ref="J144:J145"/>
    <mergeCell ref="K144:K145"/>
    <mergeCell ref="D144:D145"/>
    <mergeCell ref="E144:E145"/>
    <mergeCell ref="G51:G52"/>
    <mergeCell ref="H51:H52"/>
    <mergeCell ref="I51:I52"/>
    <mergeCell ref="G103:K103"/>
    <mergeCell ref="L103:O103"/>
    <mergeCell ref="D102:F104"/>
    <mergeCell ref="D129:D131"/>
    <mergeCell ref="C88:K88"/>
    <mergeCell ref="A76:C76"/>
    <mergeCell ref="L52:O52"/>
    <mergeCell ref="B136:C136"/>
    <mergeCell ref="B139:C139"/>
    <mergeCell ref="B140:C140"/>
    <mergeCell ref="B141:C141"/>
    <mergeCell ref="B135:C135"/>
    <mergeCell ref="A124:C124"/>
    <mergeCell ref="B133:C133"/>
    <mergeCell ref="K100:K101"/>
    <mergeCell ref="B95:C96"/>
    <mergeCell ref="K97:K99"/>
    <mergeCell ref="A121:C121"/>
    <mergeCell ref="T121:AA121"/>
    <mergeCell ref="J95:J96"/>
    <mergeCell ref="K95:K96"/>
    <mergeCell ref="X103:AA103"/>
    <mergeCell ref="T60:W60"/>
    <mergeCell ref="A77:C77"/>
    <mergeCell ref="A80:C80"/>
    <mergeCell ref="A79:C79"/>
    <mergeCell ref="A78:C78"/>
    <mergeCell ref="X60:AA60"/>
    <mergeCell ref="P84:S84"/>
    <mergeCell ref="J85:J87"/>
    <mergeCell ref="T78:AA78"/>
    <mergeCell ref="X98:X99"/>
    <mergeCell ref="B89:C89"/>
    <mergeCell ref="B90:C90"/>
    <mergeCell ref="B91:C91"/>
    <mergeCell ref="B92:C92"/>
    <mergeCell ref="B93:C93"/>
    <mergeCell ref="B94:C94"/>
    <mergeCell ref="A97:C104"/>
    <mergeCell ref="J100:J101"/>
    <mergeCell ref="T81:AA81"/>
    <mergeCell ref="B50:C50"/>
    <mergeCell ref="B51:C52"/>
    <mergeCell ref="J51:J52"/>
    <mergeCell ref="K51:K52"/>
    <mergeCell ref="A53:C60"/>
    <mergeCell ref="H53:H55"/>
    <mergeCell ref="I53:I55"/>
    <mergeCell ref="E51:E52"/>
    <mergeCell ref="F53:F55"/>
    <mergeCell ref="E53:E55"/>
    <mergeCell ref="G53:G55"/>
    <mergeCell ref="L39:AA39"/>
    <mergeCell ref="X53:AA53"/>
    <mergeCell ref="D51:D52"/>
    <mergeCell ref="P71:AA71"/>
    <mergeCell ref="A36:C36"/>
    <mergeCell ref="G56:G57"/>
    <mergeCell ref="J53:J55"/>
    <mergeCell ref="A74:C74"/>
    <mergeCell ref="G84:G87"/>
    <mergeCell ref="H84:K84"/>
    <mergeCell ref="A82:AA82"/>
    <mergeCell ref="A83:A87"/>
    <mergeCell ref="B83:C87"/>
    <mergeCell ref="T74:AA74"/>
    <mergeCell ref="T73:AA73"/>
    <mergeCell ref="H56:H57"/>
    <mergeCell ref="I56:I57"/>
    <mergeCell ref="J56:J57"/>
    <mergeCell ref="K56:K57"/>
    <mergeCell ref="X58:AA58"/>
    <mergeCell ref="X57:AA57"/>
    <mergeCell ref="P59:S59"/>
    <mergeCell ref="T59:W59"/>
    <mergeCell ref="K53:K55"/>
    <mergeCell ref="D85:D87"/>
    <mergeCell ref="E85:E87"/>
    <mergeCell ref="H85:H87"/>
    <mergeCell ref="I85:I87"/>
    <mergeCell ref="T79:AA79"/>
    <mergeCell ref="K85:K87"/>
    <mergeCell ref="T86:T87"/>
    <mergeCell ref="T80:AA80"/>
    <mergeCell ref="T75:AA75"/>
    <mergeCell ref="T77:AA77"/>
    <mergeCell ref="L84:O84"/>
    <mergeCell ref="T76:AA76"/>
    <mergeCell ref="P86:P87"/>
    <mergeCell ref="L85:AA85"/>
    <mergeCell ref="T84:W84"/>
    <mergeCell ref="L86:L87"/>
    <mergeCell ref="U86:U87"/>
    <mergeCell ref="X86:X87"/>
    <mergeCell ref="X84:AA84"/>
    <mergeCell ref="L44:AA44"/>
    <mergeCell ref="X52:AA52"/>
    <mergeCell ref="T37:AA37"/>
    <mergeCell ref="A38:AA38"/>
    <mergeCell ref="G39:K39"/>
    <mergeCell ref="T29:AA29"/>
    <mergeCell ref="L42:L43"/>
    <mergeCell ref="A35:C35"/>
    <mergeCell ref="T33:AA33"/>
    <mergeCell ref="T30:AA30"/>
    <mergeCell ref="T31:AA31"/>
    <mergeCell ref="T32:AA32"/>
    <mergeCell ref="T35:AA35"/>
    <mergeCell ref="T36:AA36"/>
    <mergeCell ref="Y42:Y43"/>
    <mergeCell ref="I41:I43"/>
    <mergeCell ref="H41:H43"/>
    <mergeCell ref="H40:K40"/>
    <mergeCell ref="T42:T43"/>
    <mergeCell ref="R42:R43"/>
    <mergeCell ref="Q42:Q43"/>
    <mergeCell ref="D39:F40"/>
    <mergeCell ref="E41:E43"/>
    <mergeCell ref="F41:F43"/>
    <mergeCell ref="X42:X43"/>
    <mergeCell ref="P40:S40"/>
    <mergeCell ref="X40:AA40"/>
    <mergeCell ref="T40:W40"/>
    <mergeCell ref="G40:G43"/>
    <mergeCell ref="K41:K43"/>
    <mergeCell ref="P42:P43"/>
    <mergeCell ref="N42:N43"/>
    <mergeCell ref="M42:M43"/>
    <mergeCell ref="J41:J43"/>
    <mergeCell ref="L40:O40"/>
    <mergeCell ref="X102:AA102"/>
    <mergeCell ref="Z54:Z55"/>
    <mergeCell ref="U54:U55"/>
    <mergeCell ref="V54:V55"/>
    <mergeCell ref="P53:S53"/>
    <mergeCell ref="T58:W58"/>
    <mergeCell ref="D56:D57"/>
    <mergeCell ref="E56:E57"/>
    <mergeCell ref="L57:O57"/>
    <mergeCell ref="P57:S57"/>
    <mergeCell ref="T57:W57"/>
    <mergeCell ref="G58:K58"/>
    <mergeCell ref="L58:O58"/>
    <mergeCell ref="P58:S58"/>
    <mergeCell ref="L53:O53"/>
    <mergeCell ref="D58:F60"/>
    <mergeCell ref="F56:F57"/>
    <mergeCell ref="X59:AA59"/>
    <mergeCell ref="G59:K59"/>
    <mergeCell ref="P60:S60"/>
    <mergeCell ref="L83:AA83"/>
    <mergeCell ref="D73:S75"/>
    <mergeCell ref="G83:K83"/>
    <mergeCell ref="Y86:Y87"/>
    <mergeCell ref="X96:AA96"/>
    <mergeCell ref="Z86:Z87"/>
    <mergeCell ref="L88:AA88"/>
    <mergeCell ref="R86:R87"/>
    <mergeCell ref="V86:V87"/>
    <mergeCell ref="M86:M87"/>
    <mergeCell ref="N86:N87"/>
    <mergeCell ref="L96:O96"/>
    <mergeCell ref="P96:S96"/>
    <mergeCell ref="T96:W96"/>
    <mergeCell ref="X94:AA94"/>
    <mergeCell ref="Q86:Q87"/>
    <mergeCell ref="B127:C131"/>
    <mergeCell ref="I129:I131"/>
    <mergeCell ref="G127:K127"/>
    <mergeCell ref="T128:W128"/>
    <mergeCell ref="P128:S128"/>
    <mergeCell ref="D127:F128"/>
    <mergeCell ref="R130:R131"/>
    <mergeCell ref="T130:T131"/>
    <mergeCell ref="U130:U131"/>
    <mergeCell ref="P145:S145"/>
    <mergeCell ref="T145:W145"/>
    <mergeCell ref="A146:C153"/>
    <mergeCell ref="D146:D148"/>
    <mergeCell ref="E146:E148"/>
    <mergeCell ref="G146:G148"/>
    <mergeCell ref="G151:K151"/>
    <mergeCell ref="J146:J148"/>
    <mergeCell ref="F146:F148"/>
    <mergeCell ref="D151:F153"/>
    <mergeCell ref="G152:K152"/>
    <mergeCell ref="D149:D150"/>
    <mergeCell ref="F149:F150"/>
    <mergeCell ref="E149:E150"/>
    <mergeCell ref="G149:G150"/>
    <mergeCell ref="H149:H150"/>
    <mergeCell ref="I149:I150"/>
    <mergeCell ref="J149:J150"/>
    <mergeCell ref="K149:K150"/>
    <mergeCell ref="F144:F145"/>
    <mergeCell ref="G144:G145"/>
    <mergeCell ref="B144:C145"/>
    <mergeCell ref="H144:H145"/>
    <mergeCell ref="I144:I145"/>
    <mergeCell ref="P164:AA164"/>
    <mergeCell ref="G153:K153"/>
    <mergeCell ref="L153:O153"/>
    <mergeCell ref="P153:S153"/>
    <mergeCell ref="T153:W153"/>
    <mergeCell ref="X146:AA146"/>
    <mergeCell ref="L147:L148"/>
    <mergeCell ref="M147:M148"/>
    <mergeCell ref="R147:R148"/>
    <mergeCell ref="T147:T148"/>
    <mergeCell ref="Z147:Z148"/>
    <mergeCell ref="X152:AA152"/>
    <mergeCell ref="H146:H148"/>
    <mergeCell ref="N147:N148"/>
    <mergeCell ref="P147:P148"/>
    <mergeCell ref="Q147:Q148"/>
    <mergeCell ref="K146:K148"/>
    <mergeCell ref="L146:O146"/>
    <mergeCell ref="P146:S146"/>
    <mergeCell ref="X151:AA151"/>
    <mergeCell ref="X153:AA153"/>
    <mergeCell ref="L151:O151"/>
    <mergeCell ref="P151:S151"/>
    <mergeCell ref="T151:W151"/>
    <mergeCell ref="L150:O150"/>
    <mergeCell ref="P150:S150"/>
    <mergeCell ref="T150:W150"/>
    <mergeCell ref="I146:I148"/>
    <mergeCell ref="T146:W146"/>
    <mergeCell ref="U147:U148"/>
    <mergeCell ref="V147:V148"/>
    <mergeCell ref="X150:AA150"/>
    <mergeCell ref="X147:X148"/>
    <mergeCell ref="Y147:Y148"/>
    <mergeCell ref="L152:O152"/>
    <mergeCell ref="P152:S152"/>
    <mergeCell ref="T152:W152"/>
    <mergeCell ref="L145:O145"/>
    <mergeCell ref="Y130:Y131"/>
    <mergeCell ref="Z130:Z131"/>
    <mergeCell ref="L132:AA132"/>
    <mergeCell ref="X145:AA145"/>
    <mergeCell ref="X101:AA101"/>
    <mergeCell ref="T120:AA120"/>
    <mergeCell ref="T122:AA122"/>
    <mergeCell ref="T123:AA123"/>
    <mergeCell ref="L127:AA127"/>
    <mergeCell ref="T124:AA124"/>
    <mergeCell ref="T125:AA125"/>
    <mergeCell ref="X104:AA104"/>
    <mergeCell ref="P115:AA115"/>
    <mergeCell ref="D117:S119"/>
    <mergeCell ref="T117:AA117"/>
    <mergeCell ref="T118:AA118"/>
    <mergeCell ref="G104:K104"/>
    <mergeCell ref="G102:K102"/>
    <mergeCell ref="L102:O102"/>
    <mergeCell ref="I100:I101"/>
    <mergeCell ref="D41:D43"/>
    <mergeCell ref="B44:K44"/>
    <mergeCell ref="B46:C46"/>
    <mergeCell ref="B47:C47"/>
    <mergeCell ref="B49:C49"/>
    <mergeCell ref="B48:C48"/>
    <mergeCell ref="Y54:Y55"/>
    <mergeCell ref="L54:L55"/>
    <mergeCell ref="M54:M55"/>
    <mergeCell ref="T54:T55"/>
    <mergeCell ref="T52:W52"/>
    <mergeCell ref="P54:P55"/>
    <mergeCell ref="Q54:Q55"/>
    <mergeCell ref="R54:R55"/>
    <mergeCell ref="T53:W53"/>
    <mergeCell ref="N54:N55"/>
    <mergeCell ref="P52:S52"/>
    <mergeCell ref="X54:X55"/>
    <mergeCell ref="F51:F52"/>
    <mergeCell ref="D53:D55"/>
    <mergeCell ref="L41:AA41"/>
    <mergeCell ref="U42:U43"/>
    <mergeCell ref="Z42:Z43"/>
    <mergeCell ref="V42:V43"/>
    <mergeCell ref="B134:C134"/>
    <mergeCell ref="A122:C122"/>
    <mergeCell ref="A123:C123"/>
    <mergeCell ref="A126:AA126"/>
    <mergeCell ref="A127:A131"/>
    <mergeCell ref="L104:O104"/>
    <mergeCell ref="P104:S104"/>
    <mergeCell ref="T104:W104"/>
    <mergeCell ref="T119:AA119"/>
    <mergeCell ref="G128:G131"/>
    <mergeCell ref="N130:N131"/>
    <mergeCell ref="L128:O128"/>
    <mergeCell ref="E129:E131"/>
    <mergeCell ref="H129:H131"/>
    <mergeCell ref="F129:F131"/>
    <mergeCell ref="B132:K132"/>
    <mergeCell ref="L129:AA129"/>
    <mergeCell ref="L130:L131"/>
    <mergeCell ref="X128:AA128"/>
    <mergeCell ref="H128:K128"/>
    <mergeCell ref="Q130:Q131"/>
    <mergeCell ref="K129:K131"/>
    <mergeCell ref="P130:P131"/>
    <mergeCell ref="X130:X131"/>
    <mergeCell ref="P101:S101"/>
    <mergeCell ref="T101:W101"/>
    <mergeCell ref="L101:O101"/>
    <mergeCell ref="J97:J99"/>
    <mergeCell ref="V130:V131"/>
    <mergeCell ref="M130:M131"/>
    <mergeCell ref="L97:O97"/>
    <mergeCell ref="L98:L99"/>
    <mergeCell ref="M98:M99"/>
    <mergeCell ref="N98:N99"/>
    <mergeCell ref="J129:J131"/>
    <mergeCell ref="P102:S102"/>
    <mergeCell ref="T102:W102"/>
    <mergeCell ref="I97:I99"/>
    <mergeCell ref="R98:R99"/>
    <mergeCell ref="U98:U99"/>
    <mergeCell ref="V98:V99"/>
    <mergeCell ref="P97:S97"/>
    <mergeCell ref="T97:W97"/>
    <mergeCell ref="Y98:Y99"/>
    <mergeCell ref="T98:T99"/>
    <mergeCell ref="P98:P99"/>
    <mergeCell ref="Q98:Q99"/>
    <mergeCell ref="X97:AA97"/>
    <mergeCell ref="Z98:Z99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59" orientation="landscape" horizontalDpi="4294967294" verticalDpi="300" r:id="rId1"/>
  <headerFooter alignWithMargins="0">
    <oddHeader xml:space="preserve">&amp;R&amp;8załącznik nr 2 do: Wytycznych do tworzenia studiów 
oraz projektowania i modyfikacji programów studiów 
&amp;11
</oddHeader>
  </headerFooter>
  <rowBreaks count="3" manualBreakCount="3">
    <brk id="27" max="16383" man="1"/>
    <brk id="71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plan studiów I st. niestacjon.</vt:lpstr>
      <vt:lpstr>plan studiów I st. stacjon.</vt:lpstr>
      <vt:lpstr>plan studiów II</vt:lpstr>
      <vt:lpstr>'plan studiów I st. stacjon.'!Obszar_wydruku</vt:lpstr>
    </vt:vector>
  </TitlesOfParts>
  <Company>ATR - 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F.</dc:creator>
  <cp:lastModifiedBy>UTP</cp:lastModifiedBy>
  <cp:lastPrinted>2023-04-18T11:42:37Z</cp:lastPrinted>
  <dcterms:created xsi:type="dcterms:W3CDTF">2005-11-04T08:43:51Z</dcterms:created>
  <dcterms:modified xsi:type="dcterms:W3CDTF">2023-05-08T06:29:33Z</dcterms:modified>
</cp:coreProperties>
</file>